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ikocziM\Asztal\Képzés-fejlesztés\2. Aktuális\2025. technikai\Tantervek\MA\Rendészeti vezető MA\"/>
    </mc:Choice>
  </mc:AlternateContent>
  <bookViews>
    <workbookView xWindow="-15" yWindow="405" windowWidth="12120" windowHeight="4020" tabRatio="940" activeTab="1"/>
  </bookViews>
  <sheets>
    <sheet name="szakon_kozos" sheetId="10" r:id="rId1"/>
    <sheet name="ELMÉLETI" sheetId="13" r:id="rId2"/>
    <sheet name="CSAPATSZOLGÁLATI" sheetId="21" r:id="rId3"/>
    <sheet name="ÉRTÉKELŐ-ELEMZŐ" sheetId="22" r:id="rId4"/>
    <sheet name="SZERVEZETT BŰNÖZÉS ELLENI" sheetId="23" r:id="rId5"/>
    <sheet name="INTEGRÁLT HATÁRIGAZGATÁS" sheetId="24" r:id="rId6"/>
    <sheet name="elotanulmanyi_rend" sheetId="14" r:id="rId7"/>
  </sheets>
  <definedNames>
    <definedName name="_xlnm.Print_Area" localSheetId="2">CSAPATSZOLGÁLATI!$A$1:$W$49</definedName>
    <definedName name="_xlnm.Print_Area" localSheetId="1">ELMÉLETI!$A$1:$W$47</definedName>
    <definedName name="_xlnm.Print_Area" localSheetId="3">'ÉRTÉKELŐ-ELEMZŐ'!$A$1:$W$49</definedName>
    <definedName name="_xlnm.Print_Area" localSheetId="5">'INTEGRÁLT HATÁRIGAZGATÁS'!$A$1:$W$48</definedName>
    <definedName name="_xlnm.Print_Area" localSheetId="0">szakon_kozos!$A$1:$W$94</definedName>
    <definedName name="_xlnm.Print_Area" localSheetId="4">'SZERVEZETT BŰNÖZÉS ELLENI'!$A$1:$W$49</definedName>
  </definedNames>
  <calcPr calcId="162913"/>
</workbook>
</file>

<file path=xl/calcChain.xml><?xml version="1.0" encoding="utf-8"?>
<calcChain xmlns="http://schemas.openxmlformats.org/spreadsheetml/2006/main">
  <c r="R50" i="10" l="1"/>
  <c r="N50" i="10"/>
  <c r="T36" i="10" l="1"/>
  <c r="U36" i="10"/>
  <c r="V36" i="10"/>
  <c r="T13" i="23" l="1"/>
  <c r="U13" i="23"/>
  <c r="V13" i="23"/>
  <c r="N22" i="23" l="1"/>
  <c r="V30" i="10"/>
  <c r="U30" i="10"/>
  <c r="T30" i="10"/>
  <c r="J50" i="10" l="1"/>
  <c r="M50" i="10" l="1"/>
  <c r="L50" i="10"/>
  <c r="S90" i="10" l="1"/>
  <c r="S89" i="10"/>
  <c r="S88" i="10"/>
  <c r="S87" i="10"/>
  <c r="S86" i="10"/>
  <c r="S85" i="10"/>
  <c r="S84" i="10"/>
  <c r="S83" i="10"/>
  <c r="S82" i="10"/>
  <c r="S81" i="10"/>
  <c r="S80" i="10"/>
  <c r="S79" i="10"/>
  <c r="O90" i="10"/>
  <c r="O89" i="10"/>
  <c r="O88" i="10"/>
  <c r="O87" i="10"/>
  <c r="O86" i="10"/>
  <c r="O85" i="10"/>
  <c r="O84" i="10"/>
  <c r="O83" i="10"/>
  <c r="O82" i="10"/>
  <c r="O81" i="10"/>
  <c r="O80" i="10"/>
  <c r="O79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G90" i="10"/>
  <c r="G89" i="10"/>
  <c r="G88" i="10"/>
  <c r="G87" i="10"/>
  <c r="G86" i="10"/>
  <c r="G85" i="10"/>
  <c r="G84" i="10"/>
  <c r="G83" i="10"/>
  <c r="G82" i="10"/>
  <c r="G81" i="10"/>
  <c r="G80" i="10"/>
  <c r="G79" i="10"/>
  <c r="V74" i="10"/>
  <c r="U74" i="10"/>
  <c r="T74" i="10"/>
  <c r="V22" i="10" l="1"/>
  <c r="V21" i="10"/>
  <c r="U22" i="10"/>
  <c r="U21" i="10"/>
  <c r="T22" i="10" l="1"/>
  <c r="T21" i="10"/>
  <c r="T71" i="10" l="1"/>
  <c r="T70" i="10"/>
  <c r="T69" i="10"/>
  <c r="T68" i="10"/>
  <c r="T67" i="10"/>
  <c r="V16" i="10" l="1"/>
  <c r="U16" i="10"/>
  <c r="T16" i="10"/>
  <c r="V18" i="13"/>
  <c r="V16" i="13"/>
  <c r="U18" i="13"/>
  <c r="T18" i="13"/>
  <c r="T16" i="13"/>
  <c r="U16" i="13"/>
  <c r="P50" i="10" l="1"/>
  <c r="Q50" i="10" l="1"/>
  <c r="S45" i="21" l="1"/>
  <c r="S44" i="21"/>
  <c r="S43" i="21"/>
  <c r="S42" i="21"/>
  <c r="S41" i="21"/>
  <c r="S40" i="21"/>
  <c r="S39" i="21"/>
  <c r="S45" i="23" l="1"/>
  <c r="S38" i="21"/>
  <c r="S37" i="21"/>
  <c r="S36" i="21"/>
  <c r="S35" i="21"/>
  <c r="S34" i="21"/>
  <c r="S44" i="23"/>
  <c r="S44" i="24" l="1"/>
  <c r="S43" i="23"/>
  <c r="S42" i="23"/>
  <c r="S41" i="23"/>
  <c r="S40" i="23"/>
  <c r="S39" i="23"/>
  <c r="S38" i="23"/>
  <c r="S37" i="23"/>
  <c r="S36" i="23"/>
  <c r="S35" i="23"/>
  <c r="S34" i="23"/>
  <c r="O44" i="24"/>
  <c r="K44" i="24"/>
  <c r="S43" i="24"/>
  <c r="O43" i="24"/>
  <c r="K43" i="24"/>
  <c r="S42" i="24"/>
  <c r="O42" i="24"/>
  <c r="K42" i="24"/>
  <c r="S41" i="24"/>
  <c r="O41" i="24"/>
  <c r="K41" i="24"/>
  <c r="S40" i="24"/>
  <c r="O40" i="24"/>
  <c r="K40" i="24"/>
  <c r="S39" i="24"/>
  <c r="O39" i="24"/>
  <c r="K39" i="24"/>
  <c r="S38" i="24"/>
  <c r="O38" i="24"/>
  <c r="K38" i="24"/>
  <c r="S37" i="24"/>
  <c r="O37" i="24"/>
  <c r="K37" i="24"/>
  <c r="S36" i="24"/>
  <c r="O36" i="24"/>
  <c r="K36" i="24"/>
  <c r="S35" i="24"/>
  <c r="O35" i="24"/>
  <c r="K35" i="24"/>
  <c r="S34" i="24"/>
  <c r="O34" i="24"/>
  <c r="K34" i="24"/>
  <c r="S33" i="24"/>
  <c r="O33" i="24"/>
  <c r="K33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R21" i="24"/>
  <c r="Q21" i="24"/>
  <c r="P21" i="24"/>
  <c r="N21" i="24"/>
  <c r="M21" i="24"/>
  <c r="L21" i="24"/>
  <c r="J21" i="24"/>
  <c r="I21" i="24"/>
  <c r="H21" i="24"/>
  <c r="F21" i="24"/>
  <c r="E21" i="24"/>
  <c r="D21" i="24"/>
  <c r="V20" i="24" l="1"/>
  <c r="U20" i="24"/>
  <c r="T20" i="24"/>
  <c r="S40" i="22" l="1"/>
  <c r="O45" i="23" l="1"/>
  <c r="O44" i="23"/>
  <c r="O43" i="23"/>
  <c r="O42" i="23"/>
  <c r="O41" i="23"/>
  <c r="O40" i="23"/>
  <c r="O39" i="23"/>
  <c r="O38" i="23"/>
  <c r="O37" i="23"/>
  <c r="O36" i="23"/>
  <c r="O35" i="23"/>
  <c r="O34" i="23"/>
  <c r="K45" i="23"/>
  <c r="K44" i="23"/>
  <c r="K43" i="23"/>
  <c r="K42" i="23"/>
  <c r="K41" i="23"/>
  <c r="K40" i="23"/>
  <c r="K39" i="23"/>
  <c r="K38" i="23"/>
  <c r="K37" i="23"/>
  <c r="K36" i="23"/>
  <c r="K35" i="23"/>
  <c r="K34" i="23"/>
  <c r="G45" i="23"/>
  <c r="G44" i="23"/>
  <c r="G43" i="23"/>
  <c r="G42" i="23"/>
  <c r="G41" i="23"/>
  <c r="G40" i="23"/>
  <c r="G39" i="23"/>
  <c r="G38" i="23"/>
  <c r="G37" i="23"/>
  <c r="G36" i="23"/>
  <c r="G35" i="23"/>
  <c r="G34" i="23"/>
  <c r="J22" i="23"/>
  <c r="I22" i="23"/>
  <c r="H22" i="23"/>
  <c r="F22" i="23"/>
  <c r="E22" i="23"/>
  <c r="D22" i="23"/>
  <c r="V21" i="23"/>
  <c r="V20" i="23"/>
  <c r="U21" i="23"/>
  <c r="U20" i="23"/>
  <c r="T21" i="23"/>
  <c r="T20" i="23"/>
  <c r="R22" i="23" l="1"/>
  <c r="Q22" i="23"/>
  <c r="P22" i="23"/>
  <c r="O45" i="21"/>
  <c r="O44" i="21"/>
  <c r="O43" i="21"/>
  <c r="O42" i="21"/>
  <c r="O41" i="21"/>
  <c r="O40" i="21"/>
  <c r="O39" i="21"/>
  <c r="O38" i="21"/>
  <c r="O37" i="21"/>
  <c r="O36" i="21"/>
  <c r="O35" i="21"/>
  <c r="S45" i="22"/>
  <c r="S44" i="22"/>
  <c r="S43" i="22"/>
  <c r="S42" i="22"/>
  <c r="S41" i="22"/>
  <c r="S39" i="22"/>
  <c r="S38" i="22"/>
  <c r="S37" i="22"/>
  <c r="S36" i="22"/>
  <c r="S35" i="22"/>
  <c r="S34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G45" i="22"/>
  <c r="G44" i="22"/>
  <c r="G43" i="22"/>
  <c r="G42" i="22"/>
  <c r="G41" i="22"/>
  <c r="G40" i="22"/>
  <c r="G39" i="22"/>
  <c r="G38" i="22"/>
  <c r="G37" i="22"/>
  <c r="G36" i="22"/>
  <c r="G34" i="22"/>
  <c r="G35" i="22"/>
  <c r="R22" i="22"/>
  <c r="Q22" i="22"/>
  <c r="P22" i="22"/>
  <c r="N22" i="22"/>
  <c r="M22" i="22"/>
  <c r="L22" i="22"/>
  <c r="J22" i="22"/>
  <c r="I22" i="22"/>
  <c r="H22" i="22"/>
  <c r="F22" i="22"/>
  <c r="E22" i="22"/>
  <c r="D22" i="22"/>
  <c r="V21" i="22" l="1"/>
  <c r="V20" i="22"/>
  <c r="U21" i="22"/>
  <c r="U20" i="22"/>
  <c r="T21" i="22"/>
  <c r="O34" i="21" l="1"/>
  <c r="T20" i="22"/>
  <c r="K45" i="21"/>
  <c r="K44" i="21"/>
  <c r="K43" i="21"/>
  <c r="K42" i="21"/>
  <c r="K41" i="21"/>
  <c r="K40" i="21"/>
  <c r="K39" i="21"/>
  <c r="K38" i="21"/>
  <c r="K37" i="21"/>
  <c r="K36" i="21"/>
  <c r="K35" i="21"/>
  <c r="K34" i="21"/>
  <c r="G45" i="21"/>
  <c r="G44" i="21"/>
  <c r="G43" i="21"/>
  <c r="G42" i="21"/>
  <c r="G41" i="21"/>
  <c r="G40" i="21"/>
  <c r="G39" i="21"/>
  <c r="G38" i="21"/>
  <c r="G37" i="21"/>
  <c r="G36" i="21"/>
  <c r="G34" i="21"/>
  <c r="G35" i="21"/>
  <c r="R22" i="21"/>
  <c r="Q22" i="21"/>
  <c r="P22" i="21"/>
  <c r="N22" i="21"/>
  <c r="M22" i="21"/>
  <c r="L22" i="21"/>
  <c r="J22" i="21"/>
  <c r="I22" i="21"/>
  <c r="H22" i="21"/>
  <c r="F22" i="21"/>
  <c r="E22" i="21"/>
  <c r="D22" i="21"/>
  <c r="V21" i="21"/>
  <c r="V20" i="21"/>
  <c r="U21" i="21"/>
  <c r="U20" i="21"/>
  <c r="T21" i="21"/>
  <c r="T20" i="21"/>
  <c r="T22" i="21" l="1"/>
  <c r="V22" i="21"/>
  <c r="U22" i="21"/>
  <c r="T19" i="21" l="1"/>
  <c r="U19" i="21"/>
  <c r="V19" i="21"/>
  <c r="S43" i="13"/>
  <c r="S42" i="13"/>
  <c r="S41" i="13"/>
  <c r="S40" i="13"/>
  <c r="S39" i="13"/>
  <c r="S38" i="13"/>
  <c r="S37" i="13"/>
  <c r="S36" i="13"/>
  <c r="S35" i="13"/>
  <c r="S34" i="13"/>
  <c r="S33" i="13"/>
  <c r="S32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K43" i="13"/>
  <c r="K42" i="13"/>
  <c r="K41" i="13"/>
  <c r="K40" i="13"/>
  <c r="K39" i="13"/>
  <c r="K38" i="13"/>
  <c r="K37" i="13"/>
  <c r="K36" i="13"/>
  <c r="K35" i="13"/>
  <c r="K34" i="13"/>
  <c r="K33" i="13"/>
  <c r="K32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Q26" i="24" l="1"/>
  <c r="P26" i="24"/>
  <c r="M26" i="24"/>
  <c r="L26" i="24"/>
  <c r="I26" i="24"/>
  <c r="H26" i="24"/>
  <c r="E26" i="24"/>
  <c r="U26" i="24" s="1"/>
  <c r="D26" i="24"/>
  <c r="T26" i="24" s="1"/>
  <c r="U25" i="24"/>
  <c r="T25" i="24"/>
  <c r="V19" i="24"/>
  <c r="U19" i="24"/>
  <c r="T19" i="24"/>
  <c r="V18" i="24"/>
  <c r="U18" i="24"/>
  <c r="T18" i="24"/>
  <c r="V17" i="24"/>
  <c r="U17" i="24"/>
  <c r="T17" i="24"/>
  <c r="V16" i="24"/>
  <c r="U16" i="24"/>
  <c r="T16" i="24"/>
  <c r="V15" i="24"/>
  <c r="U15" i="24"/>
  <c r="T15" i="24"/>
  <c r="V14" i="24"/>
  <c r="U14" i="24"/>
  <c r="T14" i="24"/>
  <c r="V13" i="24"/>
  <c r="U13" i="24"/>
  <c r="T13" i="24"/>
  <c r="V12" i="24"/>
  <c r="U12" i="24"/>
  <c r="T12" i="24"/>
  <c r="Q27" i="23"/>
  <c r="P27" i="23"/>
  <c r="M27" i="23"/>
  <c r="L27" i="23"/>
  <c r="I27" i="23"/>
  <c r="H27" i="23"/>
  <c r="E27" i="23"/>
  <c r="D27" i="23"/>
  <c r="U26" i="23"/>
  <c r="T26" i="23"/>
  <c r="M22" i="23"/>
  <c r="L22" i="23"/>
  <c r="V19" i="23"/>
  <c r="U19" i="23"/>
  <c r="T19" i="23"/>
  <c r="V18" i="23"/>
  <c r="U18" i="23"/>
  <c r="T18" i="23"/>
  <c r="V17" i="23"/>
  <c r="U17" i="23"/>
  <c r="T17" i="23"/>
  <c r="V16" i="23"/>
  <c r="U16" i="23"/>
  <c r="T16" i="23"/>
  <c r="V15" i="23"/>
  <c r="U15" i="23"/>
  <c r="T15" i="23"/>
  <c r="V14" i="23"/>
  <c r="U14" i="23"/>
  <c r="T14" i="23"/>
  <c r="V12" i="23"/>
  <c r="U12" i="23"/>
  <c r="T12" i="23"/>
  <c r="Q27" i="22"/>
  <c r="P27" i="22"/>
  <c r="M27" i="22"/>
  <c r="L27" i="22"/>
  <c r="I27" i="22"/>
  <c r="H27" i="22"/>
  <c r="E27" i="22"/>
  <c r="D27" i="22"/>
  <c r="T27" i="22" s="1"/>
  <c r="U26" i="22"/>
  <c r="T26" i="22"/>
  <c r="V19" i="22"/>
  <c r="U19" i="22"/>
  <c r="T19" i="22"/>
  <c r="V18" i="22"/>
  <c r="U18" i="22"/>
  <c r="T18" i="22"/>
  <c r="V17" i="22"/>
  <c r="U17" i="22"/>
  <c r="T17" i="22"/>
  <c r="V16" i="22"/>
  <c r="U16" i="22"/>
  <c r="T16" i="22"/>
  <c r="V15" i="22"/>
  <c r="U15" i="22"/>
  <c r="T15" i="22"/>
  <c r="V14" i="22"/>
  <c r="U14" i="22"/>
  <c r="T14" i="22"/>
  <c r="V13" i="22"/>
  <c r="U13" i="22"/>
  <c r="T13" i="22"/>
  <c r="V12" i="22"/>
  <c r="U12" i="22"/>
  <c r="T12" i="22"/>
  <c r="Q27" i="21"/>
  <c r="P27" i="21"/>
  <c r="M27" i="21"/>
  <c r="L27" i="21"/>
  <c r="I27" i="21"/>
  <c r="H27" i="21"/>
  <c r="E27" i="21"/>
  <c r="D27" i="21"/>
  <c r="U26" i="21"/>
  <c r="T26" i="21"/>
  <c r="V18" i="21"/>
  <c r="U18" i="21"/>
  <c r="T18" i="21"/>
  <c r="V17" i="21"/>
  <c r="U17" i="21"/>
  <c r="T17" i="21"/>
  <c r="V16" i="21"/>
  <c r="U16" i="21"/>
  <c r="T16" i="21"/>
  <c r="V15" i="21"/>
  <c r="U15" i="21"/>
  <c r="T15" i="21"/>
  <c r="V14" i="21"/>
  <c r="U14" i="21"/>
  <c r="T14" i="21"/>
  <c r="V13" i="21"/>
  <c r="U13" i="21"/>
  <c r="T13" i="21"/>
  <c r="V12" i="21"/>
  <c r="U12" i="21"/>
  <c r="T12" i="21"/>
  <c r="R61" i="10"/>
  <c r="N61" i="10"/>
  <c r="J61" i="10"/>
  <c r="F61" i="10"/>
  <c r="U22" i="22" l="1"/>
  <c r="V22" i="22"/>
  <c r="U27" i="22"/>
  <c r="T22" i="22"/>
  <c r="T27" i="23"/>
  <c r="U27" i="23"/>
  <c r="V21" i="24"/>
  <c r="T21" i="24"/>
  <c r="U21" i="24"/>
  <c r="V22" i="23"/>
  <c r="U27" i="21"/>
  <c r="T22" i="23"/>
  <c r="U22" i="23"/>
  <c r="T27" i="21"/>
  <c r="V61" i="10"/>
  <c r="Q61" i="10" l="1"/>
  <c r="P61" i="10"/>
  <c r="M61" i="10"/>
  <c r="L61" i="10"/>
  <c r="I61" i="10"/>
  <c r="H61" i="10"/>
  <c r="E61" i="10"/>
  <c r="D61" i="10"/>
  <c r="U60" i="10"/>
  <c r="T60" i="10"/>
  <c r="V49" i="10"/>
  <c r="R63" i="10"/>
  <c r="N63" i="10"/>
  <c r="J63" i="10"/>
  <c r="J10" i="13" s="1"/>
  <c r="I50" i="10"/>
  <c r="H50" i="10"/>
  <c r="F50" i="10"/>
  <c r="E50" i="10"/>
  <c r="D50" i="10"/>
  <c r="T61" i="10" l="1"/>
  <c r="U61" i="10"/>
  <c r="T50" i="10"/>
  <c r="U50" i="10"/>
  <c r="N10" i="21"/>
  <c r="N23" i="21" s="1"/>
  <c r="N10" i="22"/>
  <c r="N23" i="22" s="1"/>
  <c r="N10" i="23"/>
  <c r="N23" i="23" s="1"/>
  <c r="N10" i="13"/>
  <c r="N10" i="24"/>
  <c r="N22" i="24" s="1"/>
  <c r="J10" i="22"/>
  <c r="J23" i="22" s="1"/>
  <c r="J10" i="23"/>
  <c r="J23" i="23" s="1"/>
  <c r="J10" i="24"/>
  <c r="J22" i="24" s="1"/>
  <c r="J10" i="21"/>
  <c r="J23" i="21" s="1"/>
  <c r="R10" i="24"/>
  <c r="R22" i="24" s="1"/>
  <c r="R10" i="21"/>
  <c r="R23" i="21" s="1"/>
  <c r="R10" i="13"/>
  <c r="R10" i="22"/>
  <c r="R23" i="22" s="1"/>
  <c r="R10" i="23"/>
  <c r="R23" i="23" s="1"/>
  <c r="V50" i="10"/>
  <c r="F63" i="10"/>
  <c r="F10" i="13" s="1"/>
  <c r="V10" i="13" l="1"/>
  <c r="V63" i="10"/>
  <c r="F10" i="23"/>
  <c r="F10" i="24"/>
  <c r="F10" i="21"/>
  <c r="V10" i="21" s="1"/>
  <c r="F10" i="22"/>
  <c r="F23" i="22" l="1"/>
  <c r="V10" i="22"/>
  <c r="V23" i="22" s="1"/>
  <c r="F23" i="23"/>
  <c r="V10" i="23"/>
  <c r="V23" i="23" s="1"/>
  <c r="F22" i="24"/>
  <c r="V10" i="24"/>
  <c r="V22" i="24" s="1"/>
  <c r="V23" i="21"/>
  <c r="F23" i="21"/>
  <c r="U24" i="13"/>
  <c r="T24" i="13"/>
  <c r="V19" i="13" l="1"/>
  <c r="V17" i="13"/>
  <c r="V15" i="13"/>
  <c r="V14" i="13"/>
  <c r="V13" i="13"/>
  <c r="V12" i="13" l="1"/>
  <c r="U19" i="13"/>
  <c r="U17" i="13"/>
  <c r="U15" i="13"/>
  <c r="U14" i="13"/>
  <c r="U13" i="13"/>
  <c r="U12" i="13"/>
  <c r="T19" i="13"/>
  <c r="T17" i="13"/>
  <c r="T15" i="13"/>
  <c r="T14" i="13"/>
  <c r="T13" i="13"/>
  <c r="T12" i="13"/>
  <c r="W89" i="10" l="1"/>
  <c r="V72" i="10"/>
  <c r="U72" i="10"/>
  <c r="T72" i="10"/>
  <c r="V71" i="10"/>
  <c r="U71" i="10"/>
  <c r="V70" i="10"/>
  <c r="U70" i="10"/>
  <c r="V69" i="10"/>
  <c r="U69" i="10"/>
  <c r="V68" i="10"/>
  <c r="U68" i="10"/>
  <c r="V67" i="10"/>
  <c r="U67" i="10"/>
  <c r="V66" i="10"/>
  <c r="U66" i="10"/>
  <c r="T66" i="10"/>
  <c r="V65" i="10"/>
  <c r="U65" i="10"/>
  <c r="T65" i="10"/>
  <c r="Q58" i="10" l="1"/>
  <c r="Q63" i="10" s="1"/>
  <c r="P58" i="10"/>
  <c r="P63" i="10" s="1"/>
  <c r="M58" i="10"/>
  <c r="M63" i="10" s="1"/>
  <c r="L58" i="10"/>
  <c r="L63" i="10" s="1"/>
  <c r="I58" i="10"/>
  <c r="I63" i="10" s="1"/>
  <c r="H58" i="10"/>
  <c r="H63" i="10" s="1"/>
  <c r="E58" i="10"/>
  <c r="E63" i="10" s="1"/>
  <c r="D58" i="10"/>
  <c r="D63" i="10" s="1"/>
  <c r="E10" i="22" l="1"/>
  <c r="E23" i="22" s="1"/>
  <c r="E10" i="23"/>
  <c r="E23" i="23" s="1"/>
  <c r="E10" i="13"/>
  <c r="E10" i="24"/>
  <c r="E22" i="24" s="1"/>
  <c r="E10" i="21"/>
  <c r="E23" i="21" s="1"/>
  <c r="H10" i="24"/>
  <c r="H22" i="24" s="1"/>
  <c r="H27" i="24" s="1"/>
  <c r="H10" i="21"/>
  <c r="H10" i="23"/>
  <c r="H23" i="23" s="1"/>
  <c r="H28" i="23" s="1"/>
  <c r="H10" i="22"/>
  <c r="H23" i="22" s="1"/>
  <c r="H28" i="22" s="1"/>
  <c r="H10" i="13"/>
  <c r="D10" i="22"/>
  <c r="D23" i="22" s="1"/>
  <c r="D10" i="23"/>
  <c r="D23" i="23" s="1"/>
  <c r="D10" i="13"/>
  <c r="D10" i="24"/>
  <c r="D22" i="24" s="1"/>
  <c r="D10" i="21"/>
  <c r="D23" i="21" s="1"/>
  <c r="L10" i="23"/>
  <c r="L23" i="23" s="1"/>
  <c r="L28" i="23" s="1"/>
  <c r="L10" i="13"/>
  <c r="L10" i="24"/>
  <c r="L22" i="24" s="1"/>
  <c r="L27" i="24" s="1"/>
  <c r="L10" i="21"/>
  <c r="L10" i="22"/>
  <c r="L23" i="22" s="1"/>
  <c r="L28" i="22" s="1"/>
  <c r="M10" i="24"/>
  <c r="M22" i="24" s="1"/>
  <c r="M27" i="24" s="1"/>
  <c r="M10" i="21"/>
  <c r="M10" i="13"/>
  <c r="M10" i="22"/>
  <c r="M23" i="22" s="1"/>
  <c r="M28" i="22" s="1"/>
  <c r="M10" i="23"/>
  <c r="M23" i="23" s="1"/>
  <c r="M28" i="23" s="1"/>
  <c r="P10" i="22"/>
  <c r="P23" i="22" s="1"/>
  <c r="P28" i="22" s="1"/>
  <c r="P10" i="23"/>
  <c r="P23" i="23" s="1"/>
  <c r="P28" i="23" s="1"/>
  <c r="P10" i="13"/>
  <c r="P10" i="24"/>
  <c r="P22" i="24" s="1"/>
  <c r="P27" i="24" s="1"/>
  <c r="P10" i="21"/>
  <c r="I10" i="22"/>
  <c r="I23" i="22" s="1"/>
  <c r="I28" i="22" s="1"/>
  <c r="I10" i="24"/>
  <c r="I22" i="24" s="1"/>
  <c r="I27" i="24" s="1"/>
  <c r="I10" i="23"/>
  <c r="I23" i="23" s="1"/>
  <c r="I28" i="23" s="1"/>
  <c r="I10" i="13"/>
  <c r="I10" i="21"/>
  <c r="Q10" i="23"/>
  <c r="Q23" i="23" s="1"/>
  <c r="Q28" i="23" s="1"/>
  <c r="Q10" i="13"/>
  <c r="Q10" i="24"/>
  <c r="Q22" i="24" s="1"/>
  <c r="Q27" i="24" s="1"/>
  <c r="Q10" i="21"/>
  <c r="Q10" i="22"/>
  <c r="Q23" i="22" s="1"/>
  <c r="Q28" i="22" s="1"/>
  <c r="U58" i="10"/>
  <c r="T58" i="10"/>
  <c r="U57" i="10"/>
  <c r="T57" i="10"/>
  <c r="U56" i="10"/>
  <c r="T56" i="10"/>
  <c r="U55" i="10"/>
  <c r="T55" i="10"/>
  <c r="U54" i="10"/>
  <c r="T54" i="10"/>
  <c r="U53" i="10"/>
  <c r="T53" i="10"/>
  <c r="Q23" i="21" l="1"/>
  <c r="Q28" i="21" s="1"/>
  <c r="L23" i="21"/>
  <c r="L28" i="21" s="1"/>
  <c r="H23" i="21"/>
  <c r="H28" i="21" s="1"/>
  <c r="P23" i="21"/>
  <c r="P28" i="21" s="1"/>
  <c r="M23" i="21"/>
  <c r="M28" i="21" s="1"/>
  <c r="I23" i="21"/>
  <c r="E27" i="24"/>
  <c r="U27" i="24" s="1"/>
  <c r="U22" i="24"/>
  <c r="D28" i="21"/>
  <c r="D28" i="22"/>
  <c r="T28" i="22" s="1"/>
  <c r="T23" i="22"/>
  <c r="T22" i="24"/>
  <c r="D27" i="24"/>
  <c r="T27" i="24" s="1"/>
  <c r="E28" i="23"/>
  <c r="U28" i="23" s="1"/>
  <c r="U23" i="23"/>
  <c r="D28" i="23"/>
  <c r="T28" i="23" s="1"/>
  <c r="T23" i="23"/>
  <c r="E28" i="21"/>
  <c r="E28" i="22"/>
  <c r="U28" i="22" s="1"/>
  <c r="U23" i="22"/>
  <c r="V48" i="10"/>
  <c r="V47" i="10"/>
  <c r="V46" i="10"/>
  <c r="V45" i="10"/>
  <c r="V44" i="10"/>
  <c r="V43" i="10"/>
  <c r="V42" i="10"/>
  <c r="V41" i="10"/>
  <c r="V40" i="10"/>
  <c r="V39" i="10"/>
  <c r="V38" i="10"/>
  <c r="V37" i="10"/>
  <c r="V35" i="10"/>
  <c r="V34" i="10"/>
  <c r="V31" i="10"/>
  <c r="V33" i="10"/>
  <c r="V32" i="10"/>
  <c r="V29" i="10"/>
  <c r="V28" i="10"/>
  <c r="V27" i="10"/>
  <c r="V26" i="10"/>
  <c r="V25" i="10"/>
  <c r="V24" i="10"/>
  <c r="V23" i="10"/>
  <c r="V20" i="10"/>
  <c r="V19" i="10"/>
  <c r="U49" i="10"/>
  <c r="U48" i="10"/>
  <c r="U47" i="10"/>
  <c r="U46" i="10"/>
  <c r="U45" i="10"/>
  <c r="U44" i="10"/>
  <c r="U43" i="10"/>
  <c r="U42" i="10"/>
  <c r="U41" i="10"/>
  <c r="U40" i="10"/>
  <c r="U39" i="10"/>
  <c r="U38" i="10"/>
  <c r="U37" i="10"/>
  <c r="U35" i="10"/>
  <c r="U34" i="10"/>
  <c r="U31" i="10"/>
  <c r="U33" i="10"/>
  <c r="U32" i="10"/>
  <c r="U29" i="10"/>
  <c r="U28" i="10"/>
  <c r="U27" i="10"/>
  <c r="U26" i="10"/>
  <c r="U25" i="10"/>
  <c r="U24" i="10"/>
  <c r="U23" i="10"/>
  <c r="U20" i="10"/>
  <c r="U19" i="10"/>
  <c r="T49" i="10"/>
  <c r="T48" i="10"/>
  <c r="T47" i="10"/>
  <c r="T46" i="10"/>
  <c r="T45" i="10"/>
  <c r="T44" i="10"/>
  <c r="T43" i="10"/>
  <c r="T42" i="10"/>
  <c r="T41" i="10"/>
  <c r="T40" i="10"/>
  <c r="T39" i="10"/>
  <c r="T38" i="10"/>
  <c r="T37" i="10"/>
  <c r="T35" i="10"/>
  <c r="T34" i="10"/>
  <c r="T31" i="10"/>
  <c r="T33" i="10"/>
  <c r="T32" i="10"/>
  <c r="T29" i="10"/>
  <c r="T28" i="10"/>
  <c r="T27" i="10"/>
  <c r="T26" i="10"/>
  <c r="T25" i="10"/>
  <c r="T24" i="10"/>
  <c r="T23" i="10"/>
  <c r="T20" i="10"/>
  <c r="T19" i="10"/>
  <c r="U23" i="21" l="1"/>
  <c r="T23" i="21"/>
  <c r="T28" i="21"/>
  <c r="I28" i="21"/>
  <c r="U28" i="21" s="1"/>
  <c r="V18" i="10"/>
  <c r="V17" i="10"/>
  <c r="V15" i="10"/>
  <c r="V14" i="10"/>
  <c r="V13" i="10"/>
  <c r="V12" i="10"/>
  <c r="V11" i="10"/>
  <c r="U18" i="10"/>
  <c r="U17" i="10"/>
  <c r="U15" i="10"/>
  <c r="U14" i="10"/>
  <c r="U13" i="10"/>
  <c r="U12" i="10"/>
  <c r="U11" i="10"/>
  <c r="T18" i="10"/>
  <c r="T17" i="10"/>
  <c r="T15" i="10"/>
  <c r="T14" i="10"/>
  <c r="T13" i="10"/>
  <c r="T12" i="10"/>
  <c r="T11" i="10" l="1"/>
  <c r="W87" i="10" l="1"/>
  <c r="W85" i="10"/>
  <c r="W86" i="10"/>
  <c r="W88" i="10"/>
  <c r="W90" i="10"/>
  <c r="W82" i="10"/>
  <c r="W84" i="10"/>
  <c r="W83" i="10"/>
  <c r="W81" i="10"/>
  <c r="W80" i="10"/>
  <c r="W79" i="10"/>
  <c r="D20" i="13" l="1"/>
  <c r="E20" i="13"/>
  <c r="E25" i="13"/>
  <c r="I20" i="13"/>
  <c r="I25" i="13"/>
  <c r="M20" i="13"/>
  <c r="M25" i="13"/>
  <c r="Q20" i="13"/>
  <c r="Q25" i="13"/>
  <c r="D25" i="13"/>
  <c r="H20" i="13"/>
  <c r="H25" i="13"/>
  <c r="L20" i="13"/>
  <c r="L25" i="13"/>
  <c r="P20" i="13"/>
  <c r="P25" i="13"/>
  <c r="F20" i="13"/>
  <c r="J20" i="13"/>
  <c r="N20" i="13"/>
  <c r="R20" i="13"/>
  <c r="L21" i="13" l="1"/>
  <c r="L26" i="13" s="1"/>
  <c r="U25" i="13"/>
  <c r="T25" i="13"/>
  <c r="T20" i="13"/>
  <c r="U20" i="13"/>
  <c r="V20" i="13"/>
  <c r="V21" i="13" s="1"/>
  <c r="R21" i="13" l="1"/>
  <c r="Q21" i="13"/>
  <c r="Q26" i="13" s="1"/>
  <c r="P21" i="13"/>
  <c r="P26" i="13" s="1"/>
  <c r="N21" i="13"/>
  <c r="M21" i="13"/>
  <c r="M26" i="13" s="1"/>
  <c r="I21" i="13"/>
  <c r="I26" i="13" s="1"/>
  <c r="J21" i="13"/>
  <c r="H21" i="13"/>
  <c r="H26" i="13" s="1"/>
  <c r="F21" i="13"/>
  <c r="E21" i="13"/>
  <c r="D21" i="13"/>
  <c r="U21" i="13" l="1"/>
  <c r="E26" i="13"/>
  <c r="U26" i="13" s="1"/>
  <c r="D26" i="13"/>
  <c r="T26" i="13" s="1"/>
  <c r="T21" i="13"/>
  <c r="T63" i="10"/>
  <c r="U63" i="10"/>
  <c r="U10" i="22" l="1"/>
  <c r="U10" i="23"/>
  <c r="U10" i="13"/>
  <c r="U10" i="24"/>
  <c r="U10" i="21"/>
  <c r="T10" i="22"/>
  <c r="T10" i="21"/>
  <c r="T10" i="23"/>
  <c r="T10" i="13"/>
  <c r="T10" i="24"/>
  <c r="W91" i="10"/>
  <c r="W32" i="13"/>
  <c r="W33" i="13"/>
  <c r="W34" i="13"/>
  <c r="W35" i="13"/>
  <c r="W36" i="13"/>
  <c r="W37" i="13"/>
  <c r="W38" i="13"/>
  <c r="W39" i="13"/>
  <c r="W40" i="13"/>
  <c r="W41" i="13"/>
  <c r="W42" i="13"/>
  <c r="W43" i="13"/>
  <c r="W34" i="22"/>
  <c r="W35" i="22"/>
  <c r="W36" i="22"/>
  <c r="W37" i="22"/>
  <c r="W38" i="22"/>
  <c r="W39" i="22"/>
  <c r="W41" i="22"/>
  <c r="W42" i="22"/>
  <c r="W43" i="22"/>
  <c r="W44" i="22"/>
  <c r="W45" i="22"/>
  <c r="W34" i="21"/>
  <c r="W35" i="21"/>
  <c r="W36" i="21"/>
  <c r="W37" i="21"/>
  <c r="W38" i="21"/>
  <c r="W39" i="21"/>
  <c r="W40" i="21"/>
  <c r="W41" i="21"/>
  <c r="W42" i="21"/>
  <c r="W43" i="21"/>
  <c r="W44" i="21"/>
  <c r="W45" i="21"/>
  <c r="W44" i="13" l="1"/>
  <c r="W46" i="21"/>
  <c r="W34" i="23"/>
  <c r="W35" i="23"/>
  <c r="W36" i="23"/>
  <c r="W37" i="23"/>
  <c r="W38" i="23"/>
  <c r="W39" i="23"/>
  <c r="W40" i="23"/>
  <c r="W41" i="23"/>
  <c r="W42" i="23"/>
  <c r="W43" i="23"/>
  <c r="W44" i="23"/>
  <c r="W45" i="23"/>
  <c r="W40" i="22"/>
  <c r="W46" i="22" s="1"/>
  <c r="W33" i="24"/>
  <c r="W34" i="24"/>
  <c r="W35" i="24"/>
  <c r="W36" i="24"/>
  <c r="W37" i="24"/>
  <c r="W38" i="24"/>
  <c r="W39" i="24"/>
  <c r="W40" i="24"/>
  <c r="W41" i="24"/>
  <c r="W42" i="24"/>
  <c r="W43" i="24"/>
  <c r="W44" i="24"/>
  <c r="W45" i="24" l="1"/>
  <c r="W46" i="23"/>
</calcChain>
</file>

<file path=xl/sharedStrings.xml><?xml version="1.0" encoding="utf-8"?>
<sst xmlns="http://schemas.openxmlformats.org/spreadsheetml/2006/main" count="1489" uniqueCount="366">
  <si>
    <t>K</t>
  </si>
  <si>
    <t>1.</t>
  </si>
  <si>
    <t>2.</t>
  </si>
  <si>
    <t>3.</t>
  </si>
  <si>
    <t>4.</t>
  </si>
  <si>
    <t>Kreditet nem képező tantárgyak</t>
  </si>
  <si>
    <t>Szabadon választható tantárgyak</t>
  </si>
  <si>
    <t>kredit</t>
  </si>
  <si>
    <t>félév/szemeszter</t>
  </si>
  <si>
    <t>elm.</t>
  </si>
  <si>
    <t>gyak.</t>
  </si>
  <si>
    <t>heti kontaktóra</t>
  </si>
  <si>
    <t>számonkérés</t>
  </si>
  <si>
    <t>tantárgy kódja</t>
  </si>
  <si>
    <t>tantárgy jellege</t>
  </si>
  <si>
    <t>tanulmányi terület/tantárgy</t>
  </si>
  <si>
    <t>ÖSSZES TANÓRARENDI KONTAKTÓRA</t>
  </si>
  <si>
    <t xml:space="preserve"> TANÓRA-, KREDIT- ÉS VIZSGATERV </t>
  </si>
  <si>
    <t>SZÁMONKÉRÉS ÖSSZ:</t>
  </si>
  <si>
    <t xml:space="preserve"> SZAKON KÖZÖS ÖSSZESEN</t>
  </si>
  <si>
    <t>Kreditet nem képező tantárgyak összesen:</t>
  </si>
  <si>
    <t xml:space="preserve"> SZAKON ÖSSZESEN</t>
  </si>
  <si>
    <t>félév összesen</t>
  </si>
  <si>
    <t>gyak</t>
  </si>
  <si>
    <t>összesen</t>
  </si>
  <si>
    <t>Aláírás (A)</t>
  </si>
  <si>
    <t>Beszámoló (B)</t>
  </si>
  <si>
    <t>Alapvizsga (AV)</t>
  </si>
  <si>
    <t>x</t>
  </si>
  <si>
    <t>ELŐTANULMÁNYI REND</t>
  </si>
  <si>
    <t>Kódszám</t>
  </si>
  <si>
    <t>Tanulmányi terület/tantárgy</t>
  </si>
  <si>
    <t>ELŐTANULMÁNYI KÖTELEZETTSÉG</t>
  </si>
  <si>
    <t>Tantárgy</t>
  </si>
  <si>
    <t>SZV</t>
  </si>
  <si>
    <t>SZÁMONKÉRÉSEK ÖSSZESÍTŐ</t>
  </si>
  <si>
    <t>A MESTERKÉPZÉSI SZAKON KÖZÖS TANTÁRGYAK</t>
  </si>
  <si>
    <t>KV1</t>
  </si>
  <si>
    <t>KV2</t>
  </si>
  <si>
    <t>KV3</t>
  </si>
  <si>
    <t>KV4</t>
  </si>
  <si>
    <t>KV5</t>
  </si>
  <si>
    <t>KR</t>
  </si>
  <si>
    <t>KV</t>
  </si>
  <si>
    <t xml:space="preserve">RENDÉSZETI VEZETŐ MESTERKÉPZÉSI SZAK </t>
  </si>
  <si>
    <t>Záróvizsga tárgy(Z)</t>
  </si>
  <si>
    <t>Kollokvium (K)</t>
  </si>
  <si>
    <t>Kollokvium (((záróvizsga tárgy((K(Z)))</t>
  </si>
  <si>
    <t>Szigorlat (S)</t>
  </si>
  <si>
    <t>Törzsanyag tárgyai</t>
  </si>
  <si>
    <t>TÖRZSANYAG ÖSSZESEN</t>
  </si>
  <si>
    <t xml:space="preserve">Dilomamunka tantárgyai </t>
  </si>
  <si>
    <t>Diplomamunka tantárgyak összesen:</t>
  </si>
  <si>
    <t>ÖSSZES TANÓRARENDI TANÓRA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</si>
  <si>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</si>
  <si>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</si>
  <si>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</si>
  <si>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</si>
  <si>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Komplex vizsga (KV)</t>
  </si>
  <si>
    <t>Szakirány/specializáció tárgyai</t>
  </si>
  <si>
    <t>Szakirány/specializáció összesen</t>
  </si>
  <si>
    <t>RRVTM04</t>
  </si>
  <si>
    <t>RKROM01</t>
  </si>
  <si>
    <t>RARTM06</t>
  </si>
  <si>
    <t>A rendészettudományok alapjai</t>
  </si>
  <si>
    <t>Z</t>
  </si>
  <si>
    <t>B</t>
  </si>
  <si>
    <t>RRVTM05</t>
  </si>
  <si>
    <t>Rendészet és rendészeti igazgatás elmélete</t>
  </si>
  <si>
    <t>K(Z)</t>
  </si>
  <si>
    <t>RARTM02</t>
  </si>
  <si>
    <t>Rendészeti szervek működésének jogi alapjai</t>
  </si>
  <si>
    <t>RMTTM03</t>
  </si>
  <si>
    <t>RHRTM02</t>
  </si>
  <si>
    <t>RBGVM05</t>
  </si>
  <si>
    <t xml:space="preserve">Bűnügyi vezetői ismeretek </t>
  </si>
  <si>
    <t>RKBTM03</t>
  </si>
  <si>
    <t>Közbiztonsági vezetői ismeretek</t>
  </si>
  <si>
    <t>RHRTM01</t>
  </si>
  <si>
    <t>Integrált határigazgatás</t>
  </si>
  <si>
    <t>RBGVM21</t>
  </si>
  <si>
    <t>Rendőri szervek gazdálkodása</t>
  </si>
  <si>
    <t>RBGVM07</t>
  </si>
  <si>
    <t>RBGVM08</t>
  </si>
  <si>
    <t>RKBTM07</t>
  </si>
  <si>
    <t>Rendőri, rendészeti szervek felsőszintű irányítása</t>
  </si>
  <si>
    <t>RKBTM08</t>
  </si>
  <si>
    <t>Rendőri, rendészeti szervek időszerű feladatai</t>
  </si>
  <si>
    <t>VKMTM01</t>
  </si>
  <si>
    <t>Katasztrófavédelmi szervek gazdálkodása</t>
  </si>
  <si>
    <t>VKMTM02</t>
  </si>
  <si>
    <t>Katasztrófavédelmi szervek felsőszintű irányítása</t>
  </si>
  <si>
    <t>VKMTM03</t>
  </si>
  <si>
    <t>Katasztrófavédelmi szervek időszerű feladatai</t>
  </si>
  <si>
    <t>VKMTM04</t>
  </si>
  <si>
    <t>Katasztrófavédelmi szervek nemzetközi emü.</t>
  </si>
  <si>
    <t>RVPTM01</t>
  </si>
  <si>
    <t>NAV szervek gazdálkodása</t>
  </si>
  <si>
    <t>RVPTM02</t>
  </si>
  <si>
    <t>NAV szervek felsőszintű irányítása</t>
  </si>
  <si>
    <t>RVPTM03</t>
  </si>
  <si>
    <t>NAV szervek időszerű feladatai</t>
  </si>
  <si>
    <t>RVPTM04</t>
  </si>
  <si>
    <t>NAV szervek nemzetközi emü.</t>
  </si>
  <si>
    <t>RBVTM01</t>
  </si>
  <si>
    <t>BV szervek gazdálkodása</t>
  </si>
  <si>
    <t>RBVTM02</t>
  </si>
  <si>
    <t>BV szervek felsőszintű irányítása</t>
  </si>
  <si>
    <t>RBVTM03</t>
  </si>
  <si>
    <t>BV szervek időszerű feladatai</t>
  </si>
  <si>
    <t>RBVTM04</t>
  </si>
  <si>
    <t>Szabadon választható</t>
  </si>
  <si>
    <t>RRVTM13</t>
  </si>
  <si>
    <t>RTOSM01</t>
  </si>
  <si>
    <t>Diplomamunka konzultáció</t>
  </si>
  <si>
    <t>RKBTM12</t>
  </si>
  <si>
    <t>Terrorizmussal kapcsolatos ismeretek</t>
  </si>
  <si>
    <t>RRVTM07</t>
  </si>
  <si>
    <t>Közszolgálati management</t>
  </si>
  <si>
    <t>RMTTM04</t>
  </si>
  <si>
    <t>Szaknyelvi ismeretek</t>
  </si>
  <si>
    <t>RKROM03</t>
  </si>
  <si>
    <t>RRVTM06</t>
  </si>
  <si>
    <t>Minőségbiztosítás</t>
  </si>
  <si>
    <t>RRVTM14</t>
  </si>
  <si>
    <t>RRVTM15</t>
  </si>
  <si>
    <t>Vezetés- és menedzsment nemzetközi, multikulturális környezetben</t>
  </si>
  <si>
    <t>GYJ</t>
  </si>
  <si>
    <t>ÉÉ</t>
  </si>
  <si>
    <t>RRVTM09</t>
  </si>
  <si>
    <t>RRVTM10</t>
  </si>
  <si>
    <t>Rendészetelmélet 2.</t>
  </si>
  <si>
    <t>RRVTM11</t>
  </si>
  <si>
    <t>Rendészetelmélet 3.</t>
  </si>
  <si>
    <t>RRVTM08</t>
  </si>
  <si>
    <t>Rendészeti rendszerek</t>
  </si>
  <si>
    <t>RMORM60</t>
  </si>
  <si>
    <t>Magánbiztonság</t>
  </si>
  <si>
    <t>RBATM01</t>
  </si>
  <si>
    <t>Idegenrendészet elmélete</t>
  </si>
  <si>
    <t>RRVTM12</t>
  </si>
  <si>
    <t>Rendészettudomány története</t>
  </si>
  <si>
    <t>5A</t>
  </si>
  <si>
    <t>6A</t>
  </si>
  <si>
    <t>RKBTM31</t>
  </si>
  <si>
    <t>RKBTM32</t>
  </si>
  <si>
    <t>RARTM10</t>
  </si>
  <si>
    <t>RKBTM33</t>
  </si>
  <si>
    <t>Rendezvénybiztosítás</t>
  </si>
  <si>
    <t xml:space="preserve">RHRTM04 </t>
  </si>
  <si>
    <t>Integrált és speciális rendészeti műveletek</t>
  </si>
  <si>
    <t>RKBTM34</t>
  </si>
  <si>
    <t>Csapatszolgálati vezetői gyakorlat</t>
  </si>
  <si>
    <t>Törzsek felkészítése</t>
  </si>
  <si>
    <t>RMTTM08</t>
  </si>
  <si>
    <t>Kooperáció és teammunka</t>
  </si>
  <si>
    <t>RKBTM35</t>
  </si>
  <si>
    <t>Személy- és objektumvédelem megszervezése és vezetése</t>
  </si>
  <si>
    <t>RKBTM36</t>
  </si>
  <si>
    <t>ÉRTÉKELŐ-ELEMZŐ SPECIALIZÁCIÓ</t>
  </si>
  <si>
    <t>RVPTM07</t>
  </si>
  <si>
    <t>Kockázatkezelés elmélete</t>
  </si>
  <si>
    <t>RVPTM06</t>
  </si>
  <si>
    <t>Kockázatkezelés az EU-ban</t>
  </si>
  <si>
    <t>RVPTM08</t>
  </si>
  <si>
    <t>Információforrások a kockázatkezelés terén 1.</t>
  </si>
  <si>
    <t>RVPTM09</t>
  </si>
  <si>
    <t>Információforrások a kockázatkezelés terén 2.</t>
  </si>
  <si>
    <t>RVPTM10</t>
  </si>
  <si>
    <t>Kockázatkezelést támogató alkalmazások 1.</t>
  </si>
  <si>
    <t>RVPTM11</t>
  </si>
  <si>
    <t>Kockázatkezelést támogató alkalmazások 2.</t>
  </si>
  <si>
    <t>RVPTM13</t>
  </si>
  <si>
    <t>Kockázatkezelés, értékelés</t>
  </si>
  <si>
    <t>RVPTM12</t>
  </si>
  <si>
    <t>RBGVM11</t>
  </si>
  <si>
    <t xml:space="preserve">Bűnelemzési ismeretek </t>
  </si>
  <si>
    <t>RBGVM10</t>
  </si>
  <si>
    <t>3/B</t>
  </si>
  <si>
    <t>4/B.</t>
  </si>
  <si>
    <t>3/C</t>
  </si>
  <si>
    <t>4/C</t>
  </si>
  <si>
    <t>3/D</t>
  </si>
  <si>
    <t>4/D</t>
  </si>
  <si>
    <t>CSAPATSZOLGÁLATI SPECIALIZÁCIÓ</t>
  </si>
  <si>
    <t>SZERVEZETT BŰNÖZÉS ELLENI SPECIALIZÁCIÓ</t>
  </si>
  <si>
    <t>RBGVM20</t>
  </si>
  <si>
    <t>RBGVM19</t>
  </si>
  <si>
    <t>RBGVM16</t>
  </si>
  <si>
    <t>RBGVM14</t>
  </si>
  <si>
    <t>A szervezett bűnözés elleni harc bűnelemzési támogatása 1.</t>
  </si>
  <si>
    <t>RBGVM15</t>
  </si>
  <si>
    <t>A szervezett bűnözés elleni harc bűnelemzési támogatása 2.</t>
  </si>
  <si>
    <t>RBGVM12</t>
  </si>
  <si>
    <t>A felderítés módszertana 1.</t>
  </si>
  <si>
    <t>RBGVM13</t>
  </si>
  <si>
    <t xml:space="preserve">A felderítés módszertana 2. </t>
  </si>
  <si>
    <t>RKRIM02</t>
  </si>
  <si>
    <t xml:space="preserve">A szervezett bűnözés kriminalisztikája 1. </t>
  </si>
  <si>
    <t>RBGVM18</t>
  </si>
  <si>
    <t>A szervezett bűnözés kriminalisztikája 2.</t>
  </si>
  <si>
    <t>RBGVM17</t>
  </si>
  <si>
    <t>3/E</t>
  </si>
  <si>
    <t>4/E</t>
  </si>
  <si>
    <t>INTEGRÁLT HATÁRIGAZGATÁSI SPECIALIZÁCIÓ</t>
  </si>
  <si>
    <t>RHRTM51</t>
  </si>
  <si>
    <t xml:space="preserve">A határellenőrzés fejlődésének története  </t>
  </si>
  <si>
    <t>RHRTM52</t>
  </si>
  <si>
    <t>RHRTM53</t>
  </si>
  <si>
    <t xml:space="preserve">Modern technológiák alkalmazása a határellenőrzésben és a pályázati tevékenység </t>
  </si>
  <si>
    <t>RHRTM54</t>
  </si>
  <si>
    <t>Határrendészeti bűnügyi ismeretek sajátosságai</t>
  </si>
  <si>
    <t>RHRTM55</t>
  </si>
  <si>
    <t>A határrendészeti vezetési gyakorlatok előkészítése és vezetése</t>
  </si>
  <si>
    <t>RHRTM56</t>
  </si>
  <si>
    <t>RBATM03</t>
  </si>
  <si>
    <t xml:space="preserve">Külföldiek igazgatása </t>
  </si>
  <si>
    <t>RVPTM14</t>
  </si>
  <si>
    <t>Integrált vámigazgatás a határon</t>
  </si>
  <si>
    <t>RVPTM15</t>
  </si>
  <si>
    <t xml:space="preserve">Modern eszközök a vámellenőrzésben </t>
  </si>
  <si>
    <t>3/F</t>
  </si>
  <si>
    <t>4/F</t>
  </si>
  <si>
    <t>RENDÉSZET ELMÉLETI SPECIALIZÁCIÓ</t>
  </si>
  <si>
    <t xml:space="preserve">Információforrások a kockázatkezelés terén 2. </t>
  </si>
  <si>
    <t xml:space="preserve">Kockázatkezelés támogató alkalmazások 2. </t>
  </si>
  <si>
    <t xml:space="preserve">Kockázatkezelés támogató alkalmazások 1. </t>
  </si>
  <si>
    <t>Projektmenedzsment</t>
  </si>
  <si>
    <t xml:space="preserve">A határellenőrzés megszervezésének elvei és gyakorlata </t>
  </si>
  <si>
    <t>Tömegrendezvények biztosításának jogi háttere</t>
  </si>
  <si>
    <t xml:space="preserve">Rendőri, bűnügyi és gv. szervek időszerű feladatai </t>
  </si>
  <si>
    <t xml:space="preserve">Rendőri, bűnügyi és gv. szervek felsőszintű irányítása </t>
  </si>
  <si>
    <t>Tudományos kutatásmódszertan</t>
  </si>
  <si>
    <t>RHRTM57</t>
  </si>
  <si>
    <t>A külföldiek ellenőrzésének elmélete és gyakorlata</t>
  </si>
  <si>
    <t>RRVTB01</t>
  </si>
  <si>
    <t>Vezetés- és szervezés elmélet</t>
  </si>
  <si>
    <t>7A</t>
  </si>
  <si>
    <t>Záróvizsga ?</t>
  </si>
  <si>
    <t>TÁRGYFELELŐS SZERVEZETI EGYSÉG</t>
  </si>
  <si>
    <t>TÁRGYFELELŐS SZEMÉLY</t>
  </si>
  <si>
    <t>Rendészetelméleti és -történeti Tanszék</t>
  </si>
  <si>
    <t>Kriminológiai Tanszék</t>
  </si>
  <si>
    <t>Polgári Nemzetbiztonsági Tanszék</t>
  </si>
  <si>
    <t>Dr. Hegedűs Judit</t>
  </si>
  <si>
    <t>Rendészeti Vezetéstudományi Tanszék</t>
  </si>
  <si>
    <t>Határrendészeti Tanszék</t>
  </si>
  <si>
    <t>Dr. Balla József</t>
  </si>
  <si>
    <t>Dr. Nyeste Péter</t>
  </si>
  <si>
    <t>Közbiztonsági Tanszék</t>
  </si>
  <si>
    <t>Dr. Tihanyi Miklós</t>
  </si>
  <si>
    <t>Dr. Major Róbert</t>
  </si>
  <si>
    <t>Dr. Szendrei Ferenc</t>
  </si>
  <si>
    <t>Dr. Ambrusz József</t>
  </si>
  <si>
    <t>Vám- és Pénzügyőr Tanszék</t>
  </si>
  <si>
    <t xml:space="preserve">Idegennyelvi és Szanyelvi Lektorátus </t>
  </si>
  <si>
    <t>Dr. Borszéki Judit</t>
  </si>
  <si>
    <t>Dr. Deák József</t>
  </si>
  <si>
    <t>Magánbiztonsági és Önkormányzati Rendészeti Tanszék</t>
  </si>
  <si>
    <t>Dr. Christián László</t>
  </si>
  <si>
    <t>Dr. Hautzinger Zoltán</t>
  </si>
  <si>
    <t>Dr. Buzás Gábor</t>
  </si>
  <si>
    <t xml:space="preserve">részidős képzésben, levelező munkarend szerint  tanuló hallgatók részére </t>
  </si>
  <si>
    <t>részidős képzésben, levelező munkarend szerint  tanuló hallgatók részére</t>
  </si>
  <si>
    <t>RRVTM91</t>
  </si>
  <si>
    <t>Komplex záróvizsga (rendészet elméleti sp.)</t>
  </si>
  <si>
    <t>RRVTM92</t>
  </si>
  <si>
    <t>Komplex záróvizsga (csapatszolg. sp)</t>
  </si>
  <si>
    <t>RRVTM93</t>
  </si>
  <si>
    <t>Komplex záróvizsga (értékelő-elemző sp.)</t>
  </si>
  <si>
    <t>RRVTM94</t>
  </si>
  <si>
    <t>Komplex záróvizsga (szervezett bűn.ell. sp.)</t>
  </si>
  <si>
    <t>RRVTM95</t>
  </si>
  <si>
    <t>Komplex záróvizsga (integrált határigazgatás sp.)</t>
  </si>
  <si>
    <t>Dr. Sallai János</t>
  </si>
  <si>
    <t>Dr. Barabás Andrea Tünde</t>
  </si>
  <si>
    <t>Dr. Balla Zoltán</t>
  </si>
  <si>
    <t>Dr. Polt Péter</t>
  </si>
  <si>
    <t>Dr. Kovács Gábor</t>
  </si>
  <si>
    <t>RENDÉSZETI VEZETŐ  MESTERKÉPZÉSI SZAK (képzési idő: 2 év)</t>
  </si>
  <si>
    <t>B(Z)</t>
  </si>
  <si>
    <t>GYJ(Z)</t>
  </si>
  <si>
    <t>Dr. Kovács Tamás</t>
  </si>
  <si>
    <t>Dr. Dobák Imre</t>
  </si>
  <si>
    <t>Dr. Gyaraki Réka</t>
  </si>
  <si>
    <t>Dr. Molnár Katalin</t>
  </si>
  <si>
    <t>Igazgatásrendészeti és Nemzetközi Rendészeti Tanszék</t>
  </si>
  <si>
    <t>Büntetőjogi Tanszék</t>
  </si>
  <si>
    <t>Kirovné Dr. Rácz Réka Magdolna</t>
  </si>
  <si>
    <t>Dr. Varga Ferenc</t>
  </si>
  <si>
    <t>Katasztrófavédelmi Intézet</t>
  </si>
  <si>
    <t>Dr. Kovács István</t>
  </si>
  <si>
    <t>érvényes 2024/2025-ös tanévtől felmenő rendszerben,</t>
  </si>
  <si>
    <t>Büntetés-végrehajtási Tanszék</t>
  </si>
  <si>
    <t>Dr. Czenczer Orsolya</t>
  </si>
  <si>
    <t>NPNBM52</t>
  </si>
  <si>
    <t>Dr.  Major Róbert</t>
  </si>
  <si>
    <t>Nemzetközi konfliktusmegelőzés, válságkezelés</t>
  </si>
  <si>
    <t>RMTTM07</t>
  </si>
  <si>
    <t>RRMTM04</t>
  </si>
  <si>
    <t>Dr. Magasvári Adrienn</t>
  </si>
  <si>
    <t>Határrendészeti  Tanszék</t>
  </si>
  <si>
    <t>RBÜAM01</t>
  </si>
  <si>
    <t>Komplex rendészeti vezetési gyakorlat</t>
  </si>
  <si>
    <t>RINTM01</t>
  </si>
  <si>
    <t>Dr. Mészáros Bence</t>
  </si>
  <si>
    <t xml:space="preserve">Integrált társadalomtudományi ismeretek </t>
  </si>
  <si>
    <t>BV szervek nemzetközi együttműködése</t>
  </si>
  <si>
    <t>RINYM02</t>
  </si>
  <si>
    <t>Vezetői készségfejlesztés 1.</t>
  </si>
  <si>
    <t xml:space="preserve"> RBGVM25</t>
  </si>
  <si>
    <t xml:space="preserve">Rendészeti Management 2. </t>
  </si>
  <si>
    <t xml:space="preserve">Rendészeti Management 3. </t>
  </si>
  <si>
    <t xml:space="preserve">Rendészeti Management 1. </t>
  </si>
  <si>
    <t>Közigazgatás és rendészet</t>
  </si>
  <si>
    <t>Bűnmegelőzés elmélete és gyakorlata</t>
  </si>
  <si>
    <t>A gyermekkor és az időskor kriminológiája</t>
  </si>
  <si>
    <t>Drogproblémák rendészeti kezelése</t>
  </si>
  <si>
    <t>RRVTM22</t>
  </si>
  <si>
    <t>RRVTM23</t>
  </si>
  <si>
    <t>RRVTM24</t>
  </si>
  <si>
    <t>Nemzetközi rendészeti együttműködés</t>
  </si>
  <si>
    <t>Általános csapatszolgálati ismeretek</t>
  </si>
  <si>
    <t>Csapatszolgálati térinformatika</t>
  </si>
  <si>
    <t xml:space="preserve">A csapaterő kiképzés szakmódszertana </t>
  </si>
  <si>
    <t>Ellenőrzési szakismeretek</t>
  </si>
  <si>
    <t>Kockázatelemzés a rendőrség bűnügyi tevékenységében</t>
  </si>
  <si>
    <t>A szervezett bűnözés története</t>
  </si>
  <si>
    <t>A szervezett bűnözés társadalomtudományi megközelítése</t>
  </si>
  <si>
    <t>A szervezett bűnözés elleni harc jogi keretei</t>
  </si>
  <si>
    <t xml:space="preserve">A szervezett bűnözés elleni harc bűnelemzési támogatása 2.- </t>
  </si>
  <si>
    <t xml:space="preserve">A szervezett bűnözés gazdasági háttere </t>
  </si>
  <si>
    <t>A nem magyar állampolgárok ellenőrzésének elmélete és gyakorlata  a schengeni térségben</t>
  </si>
  <si>
    <t>Rendőri szervek nemzetközi együttműködése</t>
  </si>
  <si>
    <t>ÉÉ(Z)</t>
  </si>
  <si>
    <t>Rendészeti Management 2.</t>
  </si>
  <si>
    <t>Rendészeti Management 3.</t>
  </si>
  <si>
    <t>Rendészeti Management 1.</t>
  </si>
  <si>
    <t>RHRTM58</t>
  </si>
  <si>
    <t>RHRTM59</t>
  </si>
  <si>
    <r>
      <rPr>
        <sz val="12"/>
        <rFont val="Arial Narrow"/>
        <family val="2"/>
        <charset val="238"/>
      </rPr>
      <t>Rendészetelmélet 1</t>
    </r>
    <r>
      <rPr>
        <sz val="9"/>
        <rFont val="Arial Narrow"/>
        <family val="2"/>
        <charset val="238"/>
      </rPr>
      <t>.</t>
    </r>
  </si>
  <si>
    <t xml:space="preserve">Biztonsági tanulmányok és nemzetbiztonság </t>
  </si>
  <si>
    <t xml:space="preserve">Vezetői készségfejlesztés 2. </t>
  </si>
  <si>
    <t xml:space="preserve">Kiberbiztonság </t>
  </si>
  <si>
    <t>Vezetői készségfejlesztés tréning 1.</t>
  </si>
  <si>
    <t>Vezetői készségfejlesztés tréning 2.</t>
  </si>
  <si>
    <t>Kockázatkezelés az EU-ban. </t>
  </si>
  <si>
    <t>Nemzetközi bűnügyi együttműködés jogi alapjai</t>
  </si>
  <si>
    <t>RHRTM61</t>
  </si>
  <si>
    <t>Rendészeti Magatartástudományi  és KriminálpszichológiaiTanszék</t>
  </si>
  <si>
    <t>Kiberbűnözés Elleni Tanszék</t>
  </si>
  <si>
    <t>Bűnügyi és  Gazdaságvédelmi Tanszék</t>
  </si>
  <si>
    <t>Dr. Suba László</t>
  </si>
  <si>
    <t>Dr. Czene-Polgár Viktória</t>
  </si>
  <si>
    <t>Idegenrendészeti Tanszék</t>
  </si>
  <si>
    <t>RKBTM37</t>
  </si>
  <si>
    <t>dr. Németh Ágota</t>
  </si>
  <si>
    <t>dr. Pajor Andrea</t>
  </si>
  <si>
    <t>Krimináltaktikai  és -metodikaiTanszék</t>
  </si>
  <si>
    <t>RBVTM05</t>
  </si>
  <si>
    <t>A fogvatartás kriminalisztikája</t>
  </si>
  <si>
    <t>dr. Bogotyán Róbert</t>
  </si>
  <si>
    <t>RMTTM12</t>
  </si>
  <si>
    <t>RKROM09</t>
  </si>
  <si>
    <t>Dr. Erdős Ákos</t>
  </si>
  <si>
    <t>ÁNTK Emberi erőforrás Tanszék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</si>
</sst>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8" x14ac:knownFonts="1">
    <font>
      <sz val="10"/>
      <name val="Arial Narrow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family val="2"/>
      <charset val="238"/>
    </font>
    <font>
      <b/>
      <sz val="13"/>
      <name val="Arial Narrow"/>
      <family val="2"/>
      <charset val="238"/>
    </font>
    <font>
      <sz val="11"/>
      <name val="Arial CE"/>
      <charset val="238"/>
    </font>
    <font>
      <sz val="16"/>
      <name val="Arial Narrow"/>
      <family val="2"/>
      <charset val="238"/>
    </font>
    <font>
      <sz val="14"/>
      <name val="Arial Narrow"/>
      <family val="2"/>
      <charset val="238"/>
    </font>
    <font>
      <sz val="13"/>
      <name val="Arial Narrow"/>
      <family val="2"/>
      <charset val="238"/>
    </font>
    <font>
      <sz val="13"/>
      <name val="Arial CE"/>
      <charset val="238"/>
    </font>
    <font>
      <b/>
      <sz val="8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theme="1"/>
      <name val="Arial CE"/>
      <charset val="238"/>
    </font>
    <font>
      <b/>
      <sz val="12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sz val="16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sz val="13"/>
      <color theme="1"/>
      <name val="Arial Narrow"/>
      <family val="2"/>
      <charset val="238"/>
    </font>
    <font>
      <sz val="11"/>
      <color theme="1"/>
      <name val="Arial CE"/>
      <charset val="238"/>
    </font>
    <font>
      <sz val="13"/>
      <color theme="1"/>
      <name val="Arial CE"/>
      <charset val="238"/>
    </font>
    <font>
      <b/>
      <sz val="8"/>
      <color theme="1"/>
      <name val="Arial Narrow"/>
      <family val="2"/>
      <charset val="238"/>
    </font>
    <font>
      <sz val="11"/>
      <color theme="1"/>
      <name val="Arial CE"/>
      <family val="2"/>
      <charset val="238"/>
    </font>
    <font>
      <b/>
      <sz val="12"/>
      <color theme="1"/>
      <name val="Arial CE"/>
      <charset val="238"/>
    </font>
    <font>
      <b/>
      <sz val="14"/>
      <color theme="1"/>
      <name val="Arial CE"/>
      <family val="2"/>
      <charset val="238"/>
    </font>
    <font>
      <b/>
      <sz val="12"/>
      <color theme="1"/>
      <name val="Arial CE"/>
      <family val="2"/>
      <charset val="238"/>
    </font>
    <font>
      <sz val="8"/>
      <color theme="1"/>
      <name val="Times New Roman"/>
      <family val="1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41"/>
      </patternFill>
    </fill>
  </fills>
  <borders count="1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6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7" borderId="7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12" fillId="4" borderId="0" applyNumberFormat="0" applyBorder="0" applyAlignment="0" applyProtection="0"/>
    <xf numFmtId="0" fontId="13" fillId="22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/>
    <xf numFmtId="0" fontId="15" fillId="0" borderId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23" borderId="0" applyNumberFormat="0" applyBorder="0" applyAlignment="0" applyProtection="0"/>
    <xf numFmtId="0" fontId="19" fillId="22" borderId="1" applyNumberFormat="0" applyAlignment="0" applyProtection="0"/>
    <xf numFmtId="0" fontId="15" fillId="0" borderId="0"/>
  </cellStyleXfs>
  <cellXfs count="489">
    <xf numFmtId="0" fontId="0" fillId="0" borderId="0" xfId="0"/>
    <xf numFmtId="0" fontId="15" fillId="0" borderId="0" xfId="38"/>
    <xf numFmtId="0" fontId="15" fillId="0" borderId="0" xfId="38" applyFill="1"/>
    <xf numFmtId="0" fontId="25" fillId="0" borderId="0" xfId="38" applyFont="1" applyFill="1" applyBorder="1" applyAlignment="1">
      <alignment horizontal="left"/>
    </xf>
    <xf numFmtId="0" fontId="15" fillId="0" borderId="0" xfId="38" applyBorder="1"/>
    <xf numFmtId="0" fontId="15" fillId="0" borderId="0" xfId="38" applyFill="1" applyBorder="1"/>
    <xf numFmtId="0" fontId="27" fillId="0" borderId="0" xfId="38" applyFont="1" applyFill="1" applyBorder="1"/>
    <xf numFmtId="0" fontId="25" fillId="0" borderId="0" xfId="38" applyFont="1" applyFill="1" applyAlignment="1">
      <alignment horizontal="left"/>
    </xf>
    <xf numFmtId="0" fontId="25" fillId="0" borderId="0" xfId="38" applyFont="1" applyAlignment="1">
      <alignment horizontal="left"/>
    </xf>
    <xf numFmtId="1" fontId="25" fillId="0" borderId="10" xfId="38" applyNumberFormat="1" applyFont="1" applyFill="1" applyBorder="1" applyAlignment="1" applyProtection="1">
      <alignment horizontal="center"/>
      <protection locked="0"/>
    </xf>
    <xf numFmtId="1" fontId="25" fillId="0" borderId="12" xfId="38" applyNumberFormat="1" applyFont="1" applyFill="1" applyBorder="1" applyAlignment="1" applyProtection="1">
      <alignment horizontal="center"/>
      <protection locked="0"/>
    </xf>
    <xf numFmtId="0" fontId="33" fillId="0" borderId="0" xfId="38" applyFont="1"/>
    <xf numFmtId="0" fontId="25" fillId="0" borderId="15" xfId="38" applyFont="1" applyFill="1" applyBorder="1" applyProtection="1">
      <protection locked="0"/>
    </xf>
    <xf numFmtId="0" fontId="25" fillId="24" borderId="10" xfId="38" applyFont="1" applyFill="1" applyBorder="1" applyProtection="1"/>
    <xf numFmtId="0" fontId="25" fillId="24" borderId="18" xfId="38" applyFont="1" applyFill="1" applyBorder="1" applyAlignment="1" applyProtection="1">
      <alignment horizontal="left"/>
    </xf>
    <xf numFmtId="0" fontId="25" fillId="24" borderId="19" xfId="38" applyFont="1" applyFill="1" applyBorder="1" applyAlignment="1" applyProtection="1">
      <alignment horizontal="left" vertical="center" wrapText="1"/>
    </xf>
    <xf numFmtId="0" fontId="24" fillId="24" borderId="20" xfId="38" applyFont="1" applyFill="1" applyBorder="1" applyAlignment="1" applyProtection="1">
      <alignment horizontal="center" textRotation="90" wrapText="1"/>
    </xf>
    <xf numFmtId="0" fontId="32" fillId="24" borderId="21" xfId="38" applyFont="1" applyFill="1" applyBorder="1" applyProtection="1"/>
    <xf numFmtId="1" fontId="25" fillId="24" borderId="23" xfId="38" applyNumberFormat="1" applyFont="1" applyFill="1" applyBorder="1" applyAlignment="1" applyProtection="1">
      <alignment horizontal="center"/>
    </xf>
    <xf numFmtId="0" fontId="25" fillId="24" borderId="24" xfId="38" applyFont="1" applyFill="1" applyBorder="1" applyAlignment="1" applyProtection="1">
      <alignment horizontal="center"/>
    </xf>
    <xf numFmtId="0" fontId="32" fillId="24" borderId="25" xfId="38" applyFont="1" applyFill="1" applyBorder="1" applyAlignment="1" applyProtection="1">
      <alignment horizontal="left"/>
    </xf>
    <xf numFmtId="1" fontId="28" fillId="24" borderId="20" xfId="38" applyNumberFormat="1" applyFont="1" applyFill="1" applyBorder="1" applyAlignment="1" applyProtection="1">
      <alignment horizontal="center"/>
    </xf>
    <xf numFmtId="1" fontId="28" fillId="24" borderId="26" xfId="38" applyNumberFormat="1" applyFont="1" applyFill="1" applyBorder="1" applyAlignment="1" applyProtection="1">
      <alignment horizontal="center"/>
    </xf>
    <xf numFmtId="0" fontId="28" fillId="24" borderId="20" xfId="38" applyFont="1" applyFill="1" applyBorder="1" applyAlignment="1" applyProtection="1">
      <alignment horizontal="center"/>
    </xf>
    <xf numFmtId="0" fontId="32" fillId="24" borderId="27" xfId="38" applyFont="1" applyFill="1" applyBorder="1" applyAlignment="1" applyProtection="1">
      <alignment horizontal="center"/>
    </xf>
    <xf numFmtId="0" fontId="28" fillId="24" borderId="28" xfId="38" applyFont="1" applyFill="1" applyBorder="1" applyAlignment="1" applyProtection="1">
      <alignment horizontal="center"/>
    </xf>
    <xf numFmtId="0" fontId="22" fillId="24" borderId="19" xfId="38" applyFont="1" applyFill="1" applyBorder="1" applyAlignment="1" applyProtection="1">
      <alignment horizontal="center"/>
    </xf>
    <xf numFmtId="0" fontId="26" fillId="24" borderId="30" xfId="38" applyFont="1" applyFill="1" applyBorder="1" applyProtection="1"/>
    <xf numFmtId="0" fontId="22" fillId="24" borderId="0" xfId="38" applyFont="1" applyFill="1" applyBorder="1" applyAlignment="1" applyProtection="1">
      <alignment horizontal="center"/>
    </xf>
    <xf numFmtId="0" fontId="25" fillId="24" borderId="30" xfId="38" applyFont="1" applyFill="1" applyBorder="1" applyAlignment="1" applyProtection="1">
      <alignment horizontal="center"/>
    </xf>
    <xf numFmtId="0" fontId="25" fillId="24" borderId="31" xfId="38" applyFont="1" applyFill="1" applyBorder="1" applyAlignment="1" applyProtection="1">
      <alignment horizontal="left" vertical="center" wrapText="1"/>
    </xf>
    <xf numFmtId="0" fontId="25" fillId="24" borderId="32" xfId="38" applyFont="1" applyFill="1" applyBorder="1" applyAlignment="1" applyProtection="1">
      <alignment horizontal="center"/>
    </xf>
    <xf numFmtId="0" fontId="22" fillId="24" borderId="37" xfId="38" applyFont="1" applyFill="1" applyBorder="1" applyAlignment="1" applyProtection="1">
      <alignment horizontal="center"/>
    </xf>
    <xf numFmtId="0" fontId="26" fillId="24" borderId="38" xfId="38" applyFont="1" applyFill="1" applyBorder="1" applyProtection="1"/>
    <xf numFmtId="1" fontId="28" fillId="25" borderId="32" xfId="38" applyNumberFormat="1" applyFont="1" applyFill="1" applyBorder="1" applyAlignment="1" applyProtection="1">
      <alignment horizontal="center"/>
    </xf>
    <xf numFmtId="0" fontId="28" fillId="25" borderId="45" xfId="38" applyFont="1" applyFill="1" applyBorder="1" applyAlignment="1" applyProtection="1">
      <alignment horizontal="center"/>
    </xf>
    <xf numFmtId="0" fontId="28" fillId="24" borderId="19" xfId="38" applyFont="1" applyFill="1" applyBorder="1" applyAlignment="1" applyProtection="1">
      <alignment horizontal="center"/>
    </xf>
    <xf numFmtId="1" fontId="28" fillId="24" borderId="50" xfId="38" applyNumberFormat="1" applyFont="1" applyFill="1" applyBorder="1" applyAlignment="1" applyProtection="1">
      <alignment horizontal="center"/>
    </xf>
    <xf numFmtId="1" fontId="28" fillId="24" borderId="45" xfId="38" applyNumberFormat="1" applyFont="1" applyFill="1" applyBorder="1" applyAlignment="1" applyProtection="1">
      <alignment horizontal="center"/>
    </xf>
    <xf numFmtId="0" fontId="28" fillId="24" borderId="45" xfId="38" applyFont="1" applyFill="1" applyBorder="1" applyProtection="1"/>
    <xf numFmtId="0" fontId="23" fillId="24" borderId="51" xfId="38" applyFont="1" applyFill="1" applyBorder="1" applyAlignment="1" applyProtection="1">
      <alignment horizontal="center"/>
    </xf>
    <xf numFmtId="0" fontId="23" fillId="24" borderId="52" xfId="38" applyFont="1" applyFill="1" applyBorder="1" applyAlignment="1" applyProtection="1">
      <alignment horizontal="center"/>
    </xf>
    <xf numFmtId="1" fontId="25" fillId="0" borderId="57" xfId="38" applyNumberFormat="1" applyFont="1" applyFill="1" applyBorder="1" applyAlignment="1" applyProtection="1">
      <alignment horizontal="center"/>
      <protection locked="0"/>
    </xf>
    <xf numFmtId="1" fontId="25" fillId="24" borderId="13" xfId="38" applyNumberFormat="1" applyFont="1" applyFill="1" applyBorder="1" applyAlignment="1" applyProtection="1">
      <alignment horizontal="center"/>
    </xf>
    <xf numFmtId="1" fontId="28" fillId="24" borderId="0" xfId="38" applyNumberFormat="1" applyFont="1" applyFill="1" applyBorder="1" applyAlignment="1" applyProtection="1">
      <alignment horizontal="center"/>
    </xf>
    <xf numFmtId="0" fontId="28" fillId="24" borderId="41" xfId="38" applyFont="1" applyFill="1" applyBorder="1" applyProtection="1"/>
    <xf numFmtId="1" fontId="25" fillId="24" borderId="59" xfId="38" applyNumberFormat="1" applyFont="1" applyFill="1" applyBorder="1" applyAlignment="1" applyProtection="1">
      <alignment horizontal="center"/>
    </xf>
    <xf numFmtId="1" fontId="25" fillId="24" borderId="35" xfId="38" applyNumberFormat="1" applyFont="1" applyFill="1" applyBorder="1" applyAlignment="1" applyProtection="1">
      <alignment horizontal="center"/>
    </xf>
    <xf numFmtId="0" fontId="32" fillId="25" borderId="60" xfId="38" applyFont="1" applyFill="1" applyBorder="1" applyAlignment="1" applyProtection="1">
      <alignment horizontal="left"/>
    </xf>
    <xf numFmtId="0" fontId="32" fillId="25" borderId="47" xfId="38" applyFont="1" applyFill="1" applyBorder="1" applyProtection="1"/>
    <xf numFmtId="0" fontId="32" fillId="25" borderId="31" xfId="38" applyFont="1" applyFill="1" applyBorder="1" applyAlignment="1" applyProtection="1">
      <alignment horizontal="left"/>
    </xf>
    <xf numFmtId="0" fontId="32" fillId="25" borderId="32" xfId="38" applyFont="1" applyFill="1" applyBorder="1" applyProtection="1"/>
    <xf numFmtId="0" fontId="28" fillId="25" borderId="61" xfId="38" applyFont="1" applyFill="1" applyBorder="1" applyAlignment="1" applyProtection="1">
      <alignment horizontal="center"/>
    </xf>
    <xf numFmtId="1" fontId="28" fillId="25" borderId="33" xfId="38" applyNumberFormat="1" applyFont="1" applyFill="1" applyBorder="1" applyAlignment="1" applyProtection="1">
      <alignment horizontal="center"/>
    </xf>
    <xf numFmtId="1" fontId="28" fillId="25" borderId="34" xfId="38" applyNumberFormat="1" applyFont="1" applyFill="1" applyBorder="1" applyAlignment="1" applyProtection="1">
      <alignment horizontal="center"/>
    </xf>
    <xf numFmtId="0" fontId="32" fillId="25" borderId="34" xfId="38" applyFont="1" applyFill="1" applyBorder="1" applyAlignment="1" applyProtection="1">
      <alignment horizontal="center"/>
    </xf>
    <xf numFmtId="1" fontId="28" fillId="25" borderId="62" xfId="38" applyNumberFormat="1" applyFont="1" applyFill="1" applyBorder="1" applyAlignment="1" applyProtection="1">
      <alignment horizontal="center"/>
    </xf>
    <xf numFmtId="0" fontId="24" fillId="24" borderId="12" xfId="38" applyFont="1" applyFill="1" applyBorder="1" applyAlignment="1" applyProtection="1">
      <alignment horizontal="center" vertical="center"/>
    </xf>
    <xf numFmtId="1" fontId="25" fillId="24" borderId="31" xfId="38" applyNumberFormat="1" applyFont="1" applyFill="1" applyBorder="1" applyAlignment="1" applyProtection="1">
      <alignment horizontal="center"/>
    </xf>
    <xf numFmtId="0" fontId="25" fillId="24" borderId="63" xfId="38" applyFont="1" applyFill="1" applyBorder="1" applyAlignment="1" applyProtection="1">
      <alignment horizontal="center"/>
    </xf>
    <xf numFmtId="0" fontId="25" fillId="24" borderId="65" xfId="38" applyFont="1" applyFill="1" applyBorder="1" applyAlignment="1" applyProtection="1">
      <alignment horizontal="center"/>
    </xf>
    <xf numFmtId="0" fontId="25" fillId="24" borderId="62" xfId="38" applyFont="1" applyFill="1" applyBorder="1" applyAlignment="1" applyProtection="1">
      <alignment horizontal="center"/>
    </xf>
    <xf numFmtId="0" fontId="15" fillId="0" borderId="0" xfId="39"/>
    <xf numFmtId="0" fontId="29" fillId="0" borderId="0" xfId="39" applyFont="1"/>
    <xf numFmtId="0" fontId="25" fillId="24" borderId="11" xfId="38" applyFont="1" applyFill="1" applyBorder="1" applyProtection="1"/>
    <xf numFmtId="1" fontId="25" fillId="24" borderId="57" xfId="38" applyNumberFormat="1" applyFont="1" applyFill="1" applyBorder="1" applyAlignment="1" applyProtection="1">
      <alignment horizontal="center"/>
    </xf>
    <xf numFmtId="1" fontId="25" fillId="24" borderId="15" xfId="38" applyNumberFormat="1" applyFont="1" applyFill="1" applyBorder="1" applyAlignment="1" applyProtection="1">
      <alignment horizontal="center"/>
    </xf>
    <xf numFmtId="0" fontId="15" fillId="24" borderId="15" xfId="38" applyFill="1" applyBorder="1" applyProtection="1"/>
    <xf numFmtId="0" fontId="15" fillId="24" borderId="66" xfId="38" applyFill="1" applyBorder="1" applyProtection="1"/>
    <xf numFmtId="0" fontId="24" fillId="24" borderId="18" xfId="38" applyFont="1" applyFill="1" applyBorder="1" applyAlignment="1" applyProtection="1">
      <alignment horizontal="center" vertical="center"/>
    </xf>
    <xf numFmtId="0" fontId="24" fillId="24" borderId="25" xfId="38" applyFont="1" applyFill="1" applyBorder="1" applyAlignment="1" applyProtection="1">
      <alignment horizontal="center" textRotation="90" wrapText="1"/>
    </xf>
    <xf numFmtId="1" fontId="28" fillId="24" borderId="43" xfId="38" applyNumberFormat="1" applyFont="1" applyFill="1" applyBorder="1" applyAlignment="1" applyProtection="1">
      <alignment horizontal="center"/>
    </xf>
    <xf numFmtId="1" fontId="25" fillId="24" borderId="18" xfId="38" applyNumberFormat="1" applyFont="1" applyFill="1" applyBorder="1" applyAlignment="1" applyProtection="1">
      <alignment horizontal="center"/>
    </xf>
    <xf numFmtId="1" fontId="25" fillId="24" borderId="68" xfId="38" applyNumberFormat="1" applyFont="1" applyFill="1" applyBorder="1" applyAlignment="1" applyProtection="1">
      <alignment horizontal="center"/>
    </xf>
    <xf numFmtId="0" fontId="15" fillId="24" borderId="71" xfId="38" applyFill="1" applyBorder="1" applyProtection="1"/>
    <xf numFmtId="0" fontId="15" fillId="24" borderId="72" xfId="38" applyFill="1" applyBorder="1" applyProtection="1"/>
    <xf numFmtId="0" fontId="15" fillId="24" borderId="73" xfId="38" applyFill="1" applyBorder="1" applyProtection="1"/>
    <xf numFmtId="0" fontId="15" fillId="24" borderId="76" xfId="38" applyFill="1" applyBorder="1" applyProtection="1"/>
    <xf numFmtId="0" fontId="0" fillId="24" borderId="80" xfId="0" applyFill="1" applyBorder="1" applyAlignment="1">
      <alignment horizontal="center" vertical="center" wrapText="1"/>
    </xf>
    <xf numFmtId="0" fontId="0" fillId="24" borderId="81" xfId="0" applyFill="1" applyBorder="1" applyAlignment="1">
      <alignment horizontal="center" vertical="center" wrapText="1"/>
    </xf>
    <xf numFmtId="0" fontId="0" fillId="24" borderId="82" xfId="0" applyFill="1" applyBorder="1" applyAlignment="1">
      <alignment horizontal="center" vertical="center" wrapText="1"/>
    </xf>
    <xf numFmtId="0" fontId="32" fillId="24" borderId="41" xfId="38" applyFont="1" applyFill="1" applyBorder="1" applyAlignment="1" applyProtection="1">
      <alignment horizontal="center"/>
    </xf>
    <xf numFmtId="0" fontId="32" fillId="24" borderId="29" xfId="38" applyFont="1" applyFill="1" applyBorder="1" applyProtection="1"/>
    <xf numFmtId="0" fontId="28" fillId="24" borderId="27" xfId="38" applyFont="1" applyFill="1" applyBorder="1" applyAlignment="1" applyProtection="1">
      <alignment horizontal="center"/>
    </xf>
    <xf numFmtId="1" fontId="25" fillId="24" borderId="32" xfId="38" applyNumberFormat="1" applyFont="1" applyFill="1" applyBorder="1" applyAlignment="1" applyProtection="1">
      <alignment horizontal="center"/>
    </xf>
    <xf numFmtId="1" fontId="25" fillId="24" borderId="54" xfId="38" applyNumberFormat="1" applyFont="1" applyFill="1" applyBorder="1" applyAlignment="1" applyProtection="1">
      <alignment horizontal="center"/>
    </xf>
    <xf numFmtId="0" fontId="22" fillId="24" borderId="34" xfId="38" applyFont="1" applyFill="1" applyBorder="1" applyAlignment="1" applyProtection="1">
      <alignment horizontal="center"/>
    </xf>
    <xf numFmtId="0" fontId="28" fillId="24" borderId="64" xfId="38" applyFont="1" applyFill="1" applyBorder="1" applyAlignment="1" applyProtection="1">
      <alignment horizontal="center"/>
    </xf>
    <xf numFmtId="0" fontId="25" fillId="0" borderId="66" xfId="38" applyFont="1" applyFill="1" applyBorder="1" applyAlignment="1" applyProtection="1">
      <alignment horizontal="center"/>
      <protection locked="0"/>
    </xf>
    <xf numFmtId="0" fontId="15" fillId="0" borderId="0" xfId="38" applyFill="1" applyBorder="1" applyProtection="1"/>
    <xf numFmtId="0" fontId="15" fillId="0" borderId="39" xfId="38" applyFill="1" applyBorder="1" applyProtection="1"/>
    <xf numFmtId="0" fontId="32" fillId="24" borderId="67" xfId="38" applyFont="1" applyFill="1" applyBorder="1" applyAlignment="1" applyProtection="1">
      <alignment horizontal="center"/>
    </xf>
    <xf numFmtId="0" fontId="25" fillId="0" borderId="10" xfId="38" applyFont="1" applyFill="1" applyBorder="1" applyAlignment="1" applyProtection="1">
      <alignment horizontal="center"/>
    </xf>
    <xf numFmtId="0" fontId="25" fillId="0" borderId="13" xfId="38" applyFont="1" applyFill="1" applyBorder="1" applyAlignment="1" applyProtection="1">
      <alignment horizontal="center"/>
      <protection locked="0"/>
    </xf>
    <xf numFmtId="0" fontId="25" fillId="24" borderId="10" xfId="38" applyFont="1" applyFill="1" applyBorder="1" applyAlignment="1" applyProtection="1">
      <alignment horizontal="center"/>
    </xf>
    <xf numFmtId="1" fontId="22" fillId="24" borderId="33" xfId="38" applyNumberFormat="1" applyFont="1" applyFill="1" applyBorder="1" applyAlignment="1" applyProtection="1">
      <alignment horizontal="center"/>
    </xf>
    <xf numFmtId="1" fontId="22" fillId="24" borderId="32" xfId="38" applyNumberFormat="1" applyFont="1" applyFill="1" applyBorder="1" applyAlignment="1" applyProtection="1">
      <alignment horizontal="center"/>
    </xf>
    <xf numFmtId="0" fontId="25" fillId="24" borderId="34" xfId="38" applyFont="1" applyFill="1" applyBorder="1" applyAlignment="1" applyProtection="1">
      <alignment horizontal="center"/>
    </xf>
    <xf numFmtId="1" fontId="22" fillId="24" borderId="35" xfId="38" applyNumberFormat="1" applyFont="1" applyFill="1" applyBorder="1" applyAlignment="1" applyProtection="1">
      <alignment horizontal="center"/>
    </xf>
    <xf numFmtId="1" fontId="22" fillId="24" borderId="53" xfId="38" applyNumberFormat="1" applyFont="1" applyFill="1" applyBorder="1" applyAlignment="1" applyProtection="1">
      <alignment horizontal="center"/>
    </xf>
    <xf numFmtId="1" fontId="22" fillId="24" borderId="54" xfId="38" applyNumberFormat="1" applyFont="1" applyFill="1" applyBorder="1" applyAlignment="1" applyProtection="1">
      <alignment horizontal="center"/>
    </xf>
    <xf numFmtId="0" fontId="25" fillId="24" borderId="55" xfId="38" applyFont="1" applyFill="1" applyBorder="1" applyAlignment="1" applyProtection="1">
      <alignment horizontal="center"/>
    </xf>
    <xf numFmtId="1" fontId="22" fillId="24" borderId="56" xfId="38" applyNumberFormat="1" applyFont="1" applyFill="1" applyBorder="1" applyAlignment="1" applyProtection="1">
      <alignment horizontal="center"/>
    </xf>
    <xf numFmtId="1" fontId="25" fillId="24" borderId="24" xfId="38" applyNumberFormat="1" applyFont="1" applyFill="1" applyBorder="1" applyProtection="1"/>
    <xf numFmtId="1" fontId="28" fillId="25" borderId="67" xfId="38" applyNumberFormat="1" applyFont="1" applyFill="1" applyBorder="1" applyAlignment="1" applyProtection="1">
      <alignment horizontal="center"/>
    </xf>
    <xf numFmtId="0" fontId="0" fillId="24" borderId="83" xfId="0" applyFill="1" applyBorder="1" applyAlignment="1">
      <alignment horizontal="center" vertical="center" wrapText="1"/>
    </xf>
    <xf numFmtId="0" fontId="0" fillId="24" borderId="85" xfId="0" applyFill="1" applyBorder="1" applyAlignment="1">
      <alignment horizontal="center" vertical="center" wrapText="1"/>
    </xf>
    <xf numFmtId="0" fontId="0" fillId="24" borderId="84" xfId="0" applyFill="1" applyBorder="1" applyAlignment="1">
      <alignment horizontal="center" vertical="center" wrapText="1"/>
    </xf>
    <xf numFmtId="0" fontId="25" fillId="24" borderId="66" xfId="38" applyFont="1" applyFill="1" applyBorder="1" applyProtection="1"/>
    <xf numFmtId="0" fontId="25" fillId="24" borderId="15" xfId="38" applyFont="1" applyFill="1" applyBorder="1" applyProtection="1"/>
    <xf numFmtId="0" fontId="25" fillId="24" borderId="23" xfId="38" applyFont="1" applyFill="1" applyBorder="1" applyProtection="1"/>
    <xf numFmtId="0" fontId="25" fillId="24" borderId="57" xfId="38" applyFont="1" applyFill="1" applyBorder="1" applyProtection="1"/>
    <xf numFmtId="1" fontId="22" fillId="24" borderId="69" xfId="38" applyNumberFormat="1" applyFont="1" applyFill="1" applyBorder="1" applyAlignment="1" applyProtection="1">
      <alignment horizontal="center"/>
    </xf>
    <xf numFmtId="1" fontId="22" fillId="24" borderId="64" xfId="38" applyNumberFormat="1" applyFont="1" applyFill="1" applyBorder="1" applyAlignment="1" applyProtection="1">
      <alignment horizontal="center"/>
    </xf>
    <xf numFmtId="0" fontId="25" fillId="24" borderId="43" xfId="38" applyFont="1" applyFill="1" applyBorder="1" applyProtection="1"/>
    <xf numFmtId="0" fontId="25" fillId="24" borderId="0" xfId="38" applyFont="1" applyFill="1" applyBorder="1" applyProtection="1"/>
    <xf numFmtId="0" fontId="25" fillId="24" borderId="40" xfId="38" applyFont="1" applyFill="1" applyBorder="1" applyProtection="1"/>
    <xf numFmtId="0" fontId="25" fillId="24" borderId="41" xfId="38" applyFont="1" applyFill="1" applyBorder="1" applyProtection="1"/>
    <xf numFmtId="0" fontId="25" fillId="24" borderId="44" xfId="38" applyFont="1" applyFill="1" applyBorder="1" applyProtection="1"/>
    <xf numFmtId="0" fontId="25" fillId="24" borderId="39" xfId="38" applyFont="1" applyFill="1" applyBorder="1" applyProtection="1"/>
    <xf numFmtId="0" fontId="25" fillId="24" borderId="42" xfId="38" applyFont="1" applyFill="1" applyBorder="1" applyProtection="1"/>
    <xf numFmtId="1" fontId="22" fillId="27" borderId="122" xfId="38" applyNumberFormat="1" applyFont="1" applyFill="1" applyBorder="1" applyAlignment="1" applyProtection="1">
      <alignment horizontal="center"/>
    </xf>
    <xf numFmtId="0" fontId="25" fillId="26" borderId="100" xfId="38" applyFont="1" applyFill="1" applyBorder="1" applyProtection="1"/>
    <xf numFmtId="1" fontId="28" fillId="24" borderId="28" xfId="38" applyNumberFormat="1" applyFont="1" applyFill="1" applyBorder="1" applyAlignment="1" applyProtection="1">
      <alignment horizontal="center"/>
    </xf>
    <xf numFmtId="0" fontId="25" fillId="0" borderId="10" xfId="38" applyFont="1" applyBorder="1"/>
    <xf numFmtId="0" fontId="25" fillId="0" borderId="18" xfId="38" applyFont="1" applyFill="1" applyBorder="1" applyAlignment="1" applyProtection="1">
      <alignment horizontal="center" vertical="center"/>
      <protection locked="0"/>
    </xf>
    <xf numFmtId="0" fontId="25" fillId="0" borderId="13" xfId="38" applyFont="1" applyFill="1" applyBorder="1" applyAlignment="1" applyProtection="1">
      <protection locked="0"/>
    </xf>
    <xf numFmtId="0" fontId="25" fillId="0" borderId="10" xfId="38" applyFont="1" applyBorder="1" applyAlignment="1">
      <alignment horizontal="left"/>
    </xf>
    <xf numFmtId="0" fontId="36" fillId="0" borderId="0" xfId="38" applyFont="1"/>
    <xf numFmtId="0" fontId="35" fillId="28" borderId="94" xfId="38" applyFont="1" applyFill="1" applyBorder="1" applyAlignment="1" applyProtection="1">
      <alignment horizontal="center"/>
      <protection locked="0"/>
    </xf>
    <xf numFmtId="0" fontId="35" fillId="28" borderId="23" xfId="38" applyFont="1" applyFill="1" applyBorder="1" applyAlignment="1" applyProtection="1">
      <alignment horizontal="center"/>
    </xf>
    <xf numFmtId="0" fontId="35" fillId="28" borderId="12" xfId="38" applyFont="1" applyFill="1" applyBorder="1" applyAlignment="1" applyProtection="1">
      <alignment horizontal="center"/>
      <protection locked="0"/>
    </xf>
    <xf numFmtId="0" fontId="35" fillId="28" borderId="10" xfId="38" applyFont="1" applyFill="1" applyBorder="1" applyAlignment="1" applyProtection="1">
      <alignment horizontal="center"/>
      <protection locked="0"/>
    </xf>
    <xf numFmtId="0" fontId="35" fillId="28" borderId="13" xfId="38" applyFont="1" applyFill="1" applyBorder="1" applyAlignment="1" applyProtection="1">
      <alignment horizontal="center"/>
      <protection locked="0"/>
    </xf>
    <xf numFmtId="1" fontId="35" fillId="28" borderId="18" xfId="38" applyNumberFormat="1" applyFont="1" applyFill="1" applyBorder="1" applyAlignment="1" applyProtection="1">
      <alignment horizontal="center"/>
    </xf>
    <xf numFmtId="1" fontId="35" fillId="28" borderId="23" xfId="38" applyNumberFormat="1" applyFont="1" applyFill="1" applyBorder="1" applyAlignment="1" applyProtection="1">
      <alignment horizontal="center"/>
    </xf>
    <xf numFmtId="0" fontId="35" fillId="28" borderId="24" xfId="38" applyFont="1" applyFill="1" applyBorder="1" applyAlignment="1" applyProtection="1">
      <alignment horizontal="center" vertical="center" shrinkToFit="1"/>
    </xf>
    <xf numFmtId="0" fontId="35" fillId="28" borderId="10" xfId="44" applyFont="1" applyFill="1" applyBorder="1" applyAlignment="1">
      <alignment horizontal="left"/>
    </xf>
    <xf numFmtId="0" fontId="36" fillId="28" borderId="0" xfId="38" applyFont="1" applyFill="1"/>
    <xf numFmtId="0" fontId="35" fillId="28" borderId="10" xfId="44" applyFont="1" applyFill="1" applyBorder="1"/>
    <xf numFmtId="0" fontId="35" fillId="32" borderId="95" xfId="38" applyFont="1" applyFill="1" applyBorder="1" applyAlignment="1" applyProtection="1">
      <alignment horizontal="center"/>
    </xf>
    <xf numFmtId="1" fontId="35" fillId="28" borderId="12" xfId="38" applyNumberFormat="1" applyFont="1" applyFill="1" applyBorder="1" applyAlignment="1" applyProtection="1">
      <alignment horizontal="center"/>
      <protection locked="0"/>
    </xf>
    <xf numFmtId="1" fontId="35" fillId="28" borderId="10" xfId="38" applyNumberFormat="1" applyFont="1" applyFill="1" applyBorder="1" applyAlignment="1" applyProtection="1">
      <alignment horizontal="center"/>
      <protection locked="0"/>
    </xf>
    <xf numFmtId="0" fontId="35" fillId="28" borderId="66" xfId="38" applyFont="1" applyFill="1" applyBorder="1" applyAlignment="1" applyProtection="1">
      <alignment horizontal="center"/>
      <protection locked="0"/>
    </xf>
    <xf numFmtId="0" fontId="39" fillId="28" borderId="10" xfId="38" applyFont="1" applyFill="1" applyBorder="1" applyAlignment="1" applyProtection="1">
      <alignment horizontal="center"/>
    </xf>
    <xf numFmtId="1" fontId="35" fillId="28" borderId="57" xfId="38" applyNumberFormat="1" applyFont="1" applyFill="1" applyBorder="1" applyAlignment="1" applyProtection="1">
      <alignment horizontal="center"/>
      <protection locked="0"/>
    </xf>
    <xf numFmtId="0" fontId="35" fillId="28" borderId="24" xfId="38" applyFont="1" applyFill="1" applyBorder="1" applyAlignment="1" applyProtection="1">
      <alignment horizontal="center"/>
    </xf>
    <xf numFmtId="0" fontId="36" fillId="28" borderId="0" xfId="38" applyFont="1" applyFill="1" applyBorder="1"/>
    <xf numFmtId="0" fontId="35" fillId="28" borderId="0" xfId="0" applyFont="1" applyFill="1" applyAlignment="1">
      <alignment horizontal="left" vertical="center"/>
    </xf>
    <xf numFmtId="1" fontId="35" fillId="28" borderId="14" xfId="38" applyNumberFormat="1" applyFont="1" applyFill="1" applyBorder="1" applyAlignment="1" applyProtection="1">
      <alignment horizontal="center"/>
      <protection locked="0"/>
    </xf>
    <xf numFmtId="1" fontId="35" fillId="28" borderId="11" xfId="38" applyNumberFormat="1" applyFont="1" applyFill="1" applyBorder="1" applyAlignment="1" applyProtection="1">
      <alignment horizontal="center"/>
      <protection locked="0"/>
    </xf>
    <xf numFmtId="1" fontId="35" fillId="28" borderId="68" xfId="38" applyNumberFormat="1" applyFont="1" applyFill="1" applyBorder="1" applyAlignment="1" applyProtection="1">
      <alignment horizontal="center"/>
    </xf>
    <xf numFmtId="1" fontId="35" fillId="28" borderId="59" xfId="38" applyNumberFormat="1" applyFont="1" applyFill="1" applyBorder="1" applyAlignment="1" applyProtection="1">
      <alignment horizontal="center"/>
    </xf>
    <xf numFmtId="0" fontId="35" fillId="28" borderId="63" xfId="38" applyFont="1" applyFill="1" applyBorder="1" applyAlignment="1" applyProtection="1">
      <alignment horizontal="center" vertical="center" shrinkToFit="1"/>
    </xf>
    <xf numFmtId="1" fontId="35" fillId="28" borderId="10" xfId="38" applyNumberFormat="1" applyFont="1" applyFill="1" applyBorder="1" applyAlignment="1" applyProtection="1">
      <alignment horizontal="center"/>
    </xf>
    <xf numFmtId="0" fontId="35" fillId="28" borderId="10" xfId="38" applyFont="1" applyFill="1" applyBorder="1" applyAlignment="1" applyProtection="1">
      <alignment horizontal="center" vertical="center" shrinkToFit="1"/>
    </xf>
    <xf numFmtId="0" fontId="36" fillId="28" borderId="10" xfId="38" applyFont="1" applyFill="1" applyBorder="1"/>
    <xf numFmtId="0" fontId="35" fillId="28" borderId="57" xfId="38" applyFont="1" applyFill="1" applyBorder="1" applyAlignment="1" applyProtection="1">
      <alignment horizontal="center" vertical="center" shrinkToFit="1"/>
    </xf>
    <xf numFmtId="0" fontId="35" fillId="28" borderId="97" xfId="38" applyFont="1" applyFill="1" applyBorder="1" applyAlignment="1" applyProtection="1">
      <alignment horizontal="center"/>
      <protection locked="0"/>
    </xf>
    <xf numFmtId="0" fontId="39" fillId="28" borderId="47" xfId="38" applyFont="1" applyFill="1" applyBorder="1" applyAlignment="1" applyProtection="1">
      <alignment horizontal="center"/>
    </xf>
    <xf numFmtId="1" fontId="35" fillId="28" borderId="107" xfId="38" applyNumberFormat="1" applyFont="1" applyFill="1" applyBorder="1" applyAlignment="1" applyProtection="1">
      <alignment horizontal="center"/>
      <protection locked="0"/>
    </xf>
    <xf numFmtId="1" fontId="35" fillId="28" borderId="21" xfId="38" applyNumberFormat="1" applyFont="1" applyFill="1" applyBorder="1" applyAlignment="1" applyProtection="1">
      <alignment horizontal="center"/>
      <protection locked="0"/>
    </xf>
    <xf numFmtId="1" fontId="35" fillId="28" borderId="109" xfId="38" applyNumberFormat="1" applyFont="1" applyFill="1" applyBorder="1" applyAlignment="1" applyProtection="1">
      <alignment horizontal="center"/>
      <protection locked="0"/>
    </xf>
    <xf numFmtId="1" fontId="35" fillId="28" borderId="88" xfId="38" applyNumberFormat="1" applyFont="1" applyFill="1" applyBorder="1" applyAlignment="1" applyProtection="1">
      <alignment horizontal="center"/>
    </xf>
    <xf numFmtId="1" fontId="35" fillId="28" borderId="108" xfId="38" applyNumberFormat="1" applyFont="1" applyFill="1" applyBorder="1" applyAlignment="1" applyProtection="1">
      <alignment horizontal="center"/>
    </xf>
    <xf numFmtId="0" fontId="35" fillId="28" borderId="126" xfId="38" applyFont="1" applyFill="1" applyBorder="1" applyAlignment="1" applyProtection="1">
      <alignment horizontal="center" vertical="center" shrinkToFit="1"/>
    </xf>
    <xf numFmtId="0" fontId="35" fillId="28" borderId="10" xfId="44" applyFont="1" applyFill="1" applyBorder="1" applyAlignment="1">
      <alignment horizontal="center"/>
    </xf>
    <xf numFmtId="1" fontId="35" fillId="28" borderId="70" xfId="38" applyNumberFormat="1" applyFont="1" applyFill="1" applyBorder="1" applyAlignment="1" applyProtection="1">
      <alignment horizontal="center"/>
      <protection locked="0"/>
    </xf>
    <xf numFmtId="0" fontId="36" fillId="0" borderId="0" xfId="38" applyFont="1" applyFill="1"/>
    <xf numFmtId="0" fontId="36" fillId="0" borderId="0" xfId="38" applyFont="1" applyFill="1" applyBorder="1"/>
    <xf numFmtId="0" fontId="36" fillId="0" borderId="0" xfId="38" applyFont="1" applyFill="1" applyBorder="1" applyProtection="1"/>
    <xf numFmtId="0" fontId="36" fillId="0" borderId="39" xfId="38" applyFont="1" applyFill="1" applyBorder="1" applyProtection="1"/>
    <xf numFmtId="0" fontId="45" fillId="24" borderId="12" xfId="38" applyFont="1" applyFill="1" applyBorder="1" applyAlignment="1" applyProtection="1">
      <alignment horizontal="center" vertical="center"/>
    </xf>
    <xf numFmtId="0" fontId="45" fillId="24" borderId="18" xfId="38" applyFont="1" applyFill="1" applyBorder="1" applyAlignment="1" applyProtection="1">
      <alignment horizontal="center" vertical="center"/>
    </xf>
    <xf numFmtId="0" fontId="45" fillId="24" borderId="20" xfId="38" applyFont="1" applyFill="1" applyBorder="1" applyAlignment="1" applyProtection="1">
      <alignment horizontal="center" textRotation="90" wrapText="1"/>
    </xf>
    <xf numFmtId="0" fontId="45" fillId="24" borderId="25" xfId="38" applyFont="1" applyFill="1" applyBorder="1" applyAlignment="1" applyProtection="1">
      <alignment horizontal="center" textRotation="90" wrapText="1"/>
    </xf>
    <xf numFmtId="0" fontId="46" fillId="24" borderId="88" xfId="38" applyFont="1" applyFill="1" applyBorder="1" applyAlignment="1" applyProtection="1">
      <alignment horizontal="center"/>
    </xf>
    <xf numFmtId="0" fontId="47" fillId="24" borderId="21" xfId="38" applyFont="1" applyFill="1" applyBorder="1" applyProtection="1"/>
    <xf numFmtId="0" fontId="46" fillId="24" borderId="22" xfId="38" applyFont="1" applyFill="1" applyBorder="1" applyAlignment="1" applyProtection="1">
      <alignment horizontal="center"/>
    </xf>
    <xf numFmtId="0" fontId="48" fillId="24" borderId="114" xfId="38" applyFont="1" applyFill="1" applyBorder="1" applyAlignment="1">
      <alignment vertical="center"/>
    </xf>
    <xf numFmtId="0" fontId="38" fillId="24" borderId="83" xfId="0" applyFont="1" applyFill="1" applyBorder="1" applyAlignment="1">
      <alignment vertical="center"/>
    </xf>
    <xf numFmtId="0" fontId="47" fillId="24" borderId="85" xfId="38" applyFont="1" applyFill="1" applyBorder="1" applyProtection="1"/>
    <xf numFmtId="0" fontId="47" fillId="24" borderId="83" xfId="38" applyFont="1" applyFill="1" applyBorder="1" applyProtection="1"/>
    <xf numFmtId="0" fontId="47" fillId="24" borderId="84" xfId="38" applyFont="1" applyFill="1" applyBorder="1" applyProtection="1"/>
    <xf numFmtId="0" fontId="49" fillId="31" borderId="0" xfId="38" applyFont="1" applyFill="1"/>
    <xf numFmtId="0" fontId="49" fillId="0" borderId="0" xfId="38" applyFont="1"/>
    <xf numFmtId="0" fontId="35" fillId="0" borderId="94" xfId="38" applyFont="1" applyFill="1" applyBorder="1" applyAlignment="1" applyProtection="1">
      <alignment horizontal="center"/>
      <protection locked="0"/>
    </xf>
    <xf numFmtId="0" fontId="35" fillId="26" borderId="95" xfId="38" applyFont="1" applyFill="1" applyBorder="1" applyAlignment="1" applyProtection="1">
      <alignment horizontal="center"/>
    </xf>
    <xf numFmtId="1" fontId="35" fillId="0" borderId="12" xfId="38" applyNumberFormat="1" applyFont="1" applyFill="1" applyBorder="1" applyAlignment="1" applyProtection="1">
      <alignment horizontal="center"/>
      <protection locked="0"/>
    </xf>
    <xf numFmtId="1" fontId="35" fillId="0" borderId="10" xfId="38" applyNumberFormat="1" applyFont="1" applyFill="1" applyBorder="1" applyAlignment="1" applyProtection="1">
      <alignment horizontal="center"/>
      <protection locked="0"/>
    </xf>
    <xf numFmtId="0" fontId="35" fillId="0" borderId="10" xfId="38" applyFont="1" applyBorder="1" applyAlignment="1" applyProtection="1">
      <alignment horizontal="center"/>
      <protection locked="0"/>
    </xf>
    <xf numFmtId="1" fontId="35" fillId="24" borderId="18" xfId="38" applyNumberFormat="1" applyFont="1" applyFill="1" applyBorder="1" applyAlignment="1" applyProtection="1">
      <alignment horizontal="center"/>
    </xf>
    <xf numFmtId="1" fontId="35" fillId="24" borderId="23" xfId="38" applyNumberFormat="1" applyFont="1" applyFill="1" applyBorder="1" applyAlignment="1" applyProtection="1">
      <alignment horizontal="center"/>
    </xf>
    <xf numFmtId="0" fontId="35" fillId="24" borderId="24" xfId="38" applyFont="1" applyFill="1" applyBorder="1" applyAlignment="1" applyProtection="1">
      <alignment horizontal="center" vertical="center" shrinkToFit="1"/>
    </xf>
    <xf numFmtId="0" fontId="47" fillId="24" borderId="25" xfId="38" applyFont="1" applyFill="1" applyBorder="1" applyAlignment="1" applyProtection="1">
      <alignment horizontal="center"/>
    </xf>
    <xf numFmtId="0" fontId="47" fillId="24" borderId="26" xfId="38" applyFont="1" applyFill="1" applyBorder="1" applyProtection="1"/>
    <xf numFmtId="1" fontId="46" fillId="24" borderId="20" xfId="38" applyNumberFormat="1" applyFont="1" applyFill="1" applyBorder="1" applyAlignment="1" applyProtection="1">
      <alignment horizontal="center"/>
    </xf>
    <xf numFmtId="0" fontId="47" fillId="24" borderId="27" xfId="38" applyFont="1" applyFill="1" applyBorder="1" applyAlignment="1" applyProtection="1">
      <alignment horizontal="center"/>
    </xf>
    <xf numFmtId="1" fontId="37" fillId="24" borderId="31" xfId="38" applyNumberFormat="1" applyFont="1" applyFill="1" applyBorder="1" applyAlignment="1" applyProtection="1">
      <alignment horizontal="center"/>
    </xf>
    <xf numFmtId="0" fontId="47" fillId="24" borderId="67" xfId="38" applyFont="1" applyFill="1" applyBorder="1" applyAlignment="1" applyProtection="1">
      <alignment horizontal="center"/>
    </xf>
    <xf numFmtId="0" fontId="47" fillId="24" borderId="90" xfId="38" applyFont="1" applyFill="1" applyBorder="1" applyAlignment="1" applyProtection="1">
      <alignment vertical="center"/>
    </xf>
    <xf numFmtId="0" fontId="47" fillId="24" borderId="91" xfId="38" applyFont="1" applyFill="1" applyBorder="1" applyAlignment="1" applyProtection="1">
      <alignment vertical="center"/>
    </xf>
    <xf numFmtId="1" fontId="46" fillId="24" borderId="90" xfId="38" applyNumberFormat="1" applyFont="1" applyFill="1" applyBorder="1" applyAlignment="1" applyProtection="1">
      <alignment horizontal="center"/>
    </xf>
    <xf numFmtId="1" fontId="46" fillId="24" borderId="91" xfId="38" applyNumberFormat="1" applyFont="1" applyFill="1" applyBorder="1" applyAlignment="1" applyProtection="1">
      <alignment horizontal="center"/>
    </xf>
    <xf numFmtId="0" fontId="47" fillId="24" borderId="92" xfId="38" applyFont="1" applyFill="1" applyBorder="1" applyAlignment="1" applyProtection="1">
      <alignment horizontal="center"/>
    </xf>
    <xf numFmtId="0" fontId="37" fillId="24" borderId="19" xfId="38" applyFont="1" applyFill="1" applyBorder="1" applyAlignment="1" applyProtection="1">
      <alignment horizontal="center"/>
    </xf>
    <xf numFmtId="0" fontId="39" fillId="24" borderId="30" xfId="38" applyFont="1" applyFill="1" applyBorder="1" applyProtection="1"/>
    <xf numFmtId="0" fontId="37" fillId="24" borderId="0" xfId="38" applyFont="1" applyFill="1" applyBorder="1" applyAlignment="1" applyProtection="1">
      <alignment horizontal="center"/>
    </xf>
    <xf numFmtId="0" fontId="48" fillId="24" borderId="22" xfId="38" applyFont="1" applyFill="1" applyBorder="1" applyAlignment="1">
      <alignment vertical="center"/>
    </xf>
    <xf numFmtId="0" fontId="38" fillId="24" borderId="22" xfId="0" applyFont="1" applyFill="1" applyBorder="1" applyAlignment="1">
      <alignment vertical="center"/>
    </xf>
    <xf numFmtId="0" fontId="38" fillId="24" borderId="86" xfId="0" applyFont="1" applyFill="1" applyBorder="1" applyAlignment="1">
      <alignment horizontal="center" vertical="center" wrapText="1"/>
    </xf>
    <xf numFmtId="0" fontId="38" fillId="24" borderId="22" xfId="0" applyFont="1" applyFill="1" applyBorder="1" applyAlignment="1">
      <alignment horizontal="center" vertical="center" wrapText="1"/>
    </xf>
    <xf numFmtId="0" fontId="38" fillId="24" borderId="87" xfId="0" applyFont="1" applyFill="1" applyBorder="1" applyAlignment="1">
      <alignment horizontal="center" vertical="center" wrapText="1"/>
    </xf>
    <xf numFmtId="0" fontId="35" fillId="0" borderId="18" xfId="38" applyFont="1" applyFill="1" applyBorder="1" applyAlignment="1" applyProtection="1">
      <alignment horizontal="center"/>
      <protection locked="0"/>
    </xf>
    <xf numFmtId="0" fontId="35" fillId="29" borderId="13" xfId="38" applyFont="1" applyFill="1" applyBorder="1" applyAlignment="1" applyProtection="1">
      <alignment horizontal="left"/>
      <protection locked="0"/>
    </xf>
    <xf numFmtId="0" fontId="39" fillId="0" borderId="10" xfId="38" applyFont="1" applyFill="1" applyBorder="1" applyAlignment="1" applyProtection="1">
      <alignment horizontal="center"/>
    </xf>
    <xf numFmtId="0" fontId="39" fillId="0" borderId="13" xfId="38" applyFont="1" applyFill="1" applyBorder="1" applyAlignment="1" applyProtection="1">
      <alignment horizontal="center"/>
      <protection locked="0"/>
    </xf>
    <xf numFmtId="0" fontId="39" fillId="24" borderId="10" xfId="38" applyFont="1" applyFill="1" applyBorder="1" applyAlignment="1" applyProtection="1">
      <alignment horizontal="center"/>
    </xf>
    <xf numFmtId="0" fontId="35" fillId="28" borderId="13" xfId="38" applyFont="1" applyFill="1" applyBorder="1" applyAlignment="1" applyProtection="1">
      <alignment horizontal="left"/>
      <protection locked="0"/>
    </xf>
    <xf numFmtId="0" fontId="35" fillId="28" borderId="96" xfId="38" applyFont="1" applyFill="1" applyBorder="1" applyAlignment="1" applyProtection="1">
      <alignment horizontal="left"/>
      <protection locked="0"/>
    </xf>
    <xf numFmtId="0" fontId="35" fillId="24" borderId="31" xfId="38" applyFont="1" applyFill="1" applyBorder="1" applyAlignment="1" applyProtection="1">
      <alignment horizontal="center" vertical="center" wrapText="1"/>
    </xf>
    <xf numFmtId="0" fontId="35" fillId="24" borderId="32" xfId="38" applyFont="1" applyFill="1" applyBorder="1" applyAlignment="1" applyProtection="1">
      <alignment horizontal="center"/>
    </xf>
    <xf numFmtId="0" fontId="37" fillId="24" borderId="34" xfId="38" applyFont="1" applyFill="1" applyBorder="1" applyAlignment="1" applyProtection="1">
      <alignment horizontal="center"/>
    </xf>
    <xf numFmtId="1" fontId="43" fillId="24" borderId="33" xfId="38" applyNumberFormat="1" applyFont="1" applyFill="1" applyBorder="1" applyAlignment="1" applyProtection="1">
      <alignment horizontal="center"/>
    </xf>
    <xf numFmtId="1" fontId="43" fillId="24" borderId="32" xfId="38" applyNumberFormat="1" applyFont="1" applyFill="1" applyBorder="1" applyAlignment="1" applyProtection="1">
      <alignment horizontal="center"/>
    </xf>
    <xf numFmtId="0" fontId="39" fillId="24" borderId="32" xfId="38" applyFont="1" applyFill="1" applyBorder="1" applyAlignment="1" applyProtection="1">
      <alignment horizontal="center"/>
    </xf>
    <xf numFmtId="0" fontId="39" fillId="24" borderId="36" xfId="38" applyFont="1" applyFill="1" applyBorder="1" applyAlignment="1" applyProtection="1">
      <alignment horizontal="center"/>
    </xf>
    <xf numFmtId="0" fontId="39" fillId="24" borderId="34" xfId="38" applyFont="1" applyFill="1" applyBorder="1" applyAlignment="1" applyProtection="1">
      <alignment horizontal="center"/>
    </xf>
    <xf numFmtId="1" fontId="43" fillId="24" borderId="35" xfId="38" applyNumberFormat="1" applyFont="1" applyFill="1" applyBorder="1" applyAlignment="1" applyProtection="1">
      <alignment horizontal="center"/>
    </xf>
    <xf numFmtId="1" fontId="35" fillId="24" borderId="31" xfId="38" applyNumberFormat="1" applyFont="1" applyFill="1" applyBorder="1" applyAlignment="1" applyProtection="1">
      <alignment horizontal="center"/>
    </xf>
    <xf numFmtId="1" fontId="35" fillId="24" borderId="32" xfId="38" applyNumberFormat="1" applyFont="1" applyFill="1" applyBorder="1" applyAlignment="1" applyProtection="1">
      <alignment horizontal="center"/>
    </xf>
    <xf numFmtId="0" fontId="35" fillId="24" borderId="62" xfId="38" applyFont="1" applyFill="1" applyBorder="1" applyAlignment="1" applyProtection="1">
      <alignment horizontal="center" vertical="center" shrinkToFit="1"/>
    </xf>
    <xf numFmtId="0" fontId="35" fillId="0" borderId="93" xfId="38" applyFont="1" applyFill="1" applyBorder="1" applyAlignment="1" applyProtection="1">
      <protection locked="0"/>
    </xf>
    <xf numFmtId="0" fontId="36" fillId="0" borderId="0" xfId="38" applyFont="1" applyBorder="1"/>
    <xf numFmtId="0" fontId="37" fillId="24" borderId="127" xfId="38" applyFont="1" applyFill="1" applyBorder="1" applyAlignment="1" applyProtection="1">
      <alignment horizontal="center"/>
    </xf>
    <xf numFmtId="1" fontId="43" fillId="24" borderId="46" xfId="38" applyNumberFormat="1" applyFont="1" applyFill="1" applyBorder="1" applyAlignment="1" applyProtection="1">
      <alignment horizontal="center"/>
    </xf>
    <xf numFmtId="1" fontId="43" fillId="24" borderId="47" xfId="38" applyNumberFormat="1" applyFont="1" applyFill="1" applyBorder="1" applyAlignment="1" applyProtection="1">
      <alignment horizontal="center"/>
    </xf>
    <xf numFmtId="0" fontId="39" fillId="24" borderId="47" xfId="38" applyFont="1" applyFill="1" applyBorder="1" applyAlignment="1" applyProtection="1">
      <alignment horizontal="center"/>
    </xf>
    <xf numFmtId="0" fontId="39" fillId="24" borderId="127" xfId="38" applyFont="1" applyFill="1" applyBorder="1" applyAlignment="1" applyProtection="1">
      <alignment horizontal="center"/>
    </xf>
    <xf numFmtId="0" fontId="39" fillId="24" borderId="48" xfId="38" applyFont="1" applyFill="1" applyBorder="1" applyAlignment="1" applyProtection="1">
      <alignment horizontal="center"/>
    </xf>
    <xf numFmtId="1" fontId="43" fillId="24" borderId="49" xfId="38" applyNumberFormat="1" applyFont="1" applyFill="1" applyBorder="1" applyAlignment="1" applyProtection="1">
      <alignment horizontal="center"/>
    </xf>
    <xf numFmtId="1" fontId="35" fillId="24" borderId="60" xfId="38" applyNumberFormat="1" applyFont="1" applyFill="1" applyBorder="1" applyAlignment="1" applyProtection="1">
      <alignment horizontal="center"/>
    </xf>
    <xf numFmtId="1" fontId="35" fillId="24" borderId="47" xfId="38" applyNumberFormat="1" applyFont="1" applyFill="1" applyBorder="1" applyAlignment="1" applyProtection="1">
      <alignment horizontal="center"/>
    </xf>
    <xf numFmtId="0" fontId="35" fillId="27" borderId="19" xfId="38" applyFont="1" applyFill="1" applyBorder="1" applyAlignment="1" applyProtection="1">
      <alignment horizontal="center" vertical="center" wrapText="1"/>
    </xf>
    <xf numFmtId="0" fontId="35" fillId="27" borderId="30" xfId="38" applyFont="1" applyFill="1" applyBorder="1" applyAlignment="1" applyProtection="1">
      <alignment horizontal="center"/>
    </xf>
    <xf numFmtId="0" fontId="43" fillId="27" borderId="52" xfId="38" applyFont="1" applyFill="1" applyBorder="1" applyAlignment="1" applyProtection="1">
      <alignment horizontal="center"/>
    </xf>
    <xf numFmtId="1" fontId="43" fillId="27" borderId="53" xfId="38" applyNumberFormat="1" applyFont="1" applyFill="1" applyBorder="1" applyAlignment="1" applyProtection="1">
      <alignment horizontal="center"/>
    </xf>
    <xf numFmtId="0" fontId="39" fillId="27" borderId="52" xfId="38" applyFont="1" applyFill="1" applyBorder="1" applyAlignment="1" applyProtection="1">
      <alignment horizontal="center"/>
    </xf>
    <xf numFmtId="0" fontId="39" fillId="27" borderId="55" xfId="38" applyFont="1" applyFill="1" applyBorder="1" applyAlignment="1" applyProtection="1">
      <alignment horizontal="center"/>
    </xf>
    <xf numFmtId="1" fontId="37" fillId="27" borderId="122" xfId="38" applyNumberFormat="1" applyFont="1" applyFill="1" applyBorder="1" applyAlignment="1" applyProtection="1">
      <alignment horizontal="center"/>
    </xf>
    <xf numFmtId="1" fontId="37" fillId="27" borderId="54" xfId="38" applyNumberFormat="1" applyFont="1" applyFill="1" applyBorder="1" applyAlignment="1" applyProtection="1">
      <alignment horizontal="center"/>
    </xf>
    <xf numFmtId="0" fontId="35" fillId="27" borderId="65" xfId="38" applyFont="1" applyFill="1" applyBorder="1" applyAlignment="1" applyProtection="1">
      <alignment horizontal="center" vertical="center" shrinkToFit="1"/>
    </xf>
    <xf numFmtId="0" fontId="37" fillId="24" borderId="89" xfId="38" applyFont="1" applyFill="1" applyBorder="1" applyAlignment="1" applyProtection="1">
      <alignment horizontal="center"/>
    </xf>
    <xf numFmtId="0" fontId="39" fillId="24" borderId="74" xfId="38" applyFont="1" applyFill="1" applyBorder="1" applyProtection="1"/>
    <xf numFmtId="0" fontId="43" fillId="24" borderId="75" xfId="38" applyFont="1" applyFill="1" applyBorder="1" applyAlignment="1" applyProtection="1">
      <alignment horizontal="center"/>
    </xf>
    <xf numFmtId="0" fontId="48" fillId="24" borderId="123" xfId="38" applyFont="1" applyFill="1" applyBorder="1" applyAlignment="1">
      <alignment vertical="center"/>
    </xf>
    <xf numFmtId="0" fontId="38" fillId="24" borderId="124" xfId="0" applyFont="1" applyFill="1" applyBorder="1" applyAlignment="1">
      <alignment horizontal="center" vertical="center" wrapText="1"/>
    </xf>
    <xf numFmtId="0" fontId="38" fillId="24" borderId="123" xfId="0" applyFont="1" applyFill="1" applyBorder="1" applyAlignment="1">
      <alignment horizontal="center" vertical="center" wrapText="1"/>
    </xf>
    <xf numFmtId="0" fontId="38" fillId="24" borderId="125" xfId="0" applyFont="1" applyFill="1" applyBorder="1" applyAlignment="1">
      <alignment horizontal="center" vertical="center" wrapText="1"/>
    </xf>
    <xf numFmtId="0" fontId="35" fillId="24" borderId="44" xfId="38" applyFont="1" applyFill="1" applyBorder="1" applyAlignment="1" applyProtection="1">
      <alignment vertical="center"/>
    </xf>
    <xf numFmtId="0" fontId="35" fillId="24" borderId="39" xfId="38" applyFont="1" applyFill="1" applyBorder="1" applyAlignment="1" applyProtection="1">
      <alignment vertical="center"/>
    </xf>
    <xf numFmtId="0" fontId="35" fillId="24" borderId="129" xfId="38" applyFont="1" applyFill="1" applyBorder="1" applyAlignment="1" applyProtection="1">
      <alignment vertical="center"/>
    </xf>
    <xf numFmtId="0" fontId="35" fillId="24" borderId="130" xfId="38" applyFont="1" applyFill="1" applyBorder="1" applyAlignment="1" applyProtection="1">
      <alignment vertical="center"/>
    </xf>
    <xf numFmtId="0" fontId="36" fillId="24" borderId="131" xfId="38" applyFont="1" applyFill="1" applyBorder="1" applyProtection="1"/>
    <xf numFmtId="0" fontId="36" fillId="24" borderId="39" xfId="38" applyFont="1" applyFill="1" applyBorder="1" applyProtection="1"/>
    <xf numFmtId="0" fontId="36" fillId="24" borderId="42" xfId="38" applyFont="1" applyFill="1" applyBorder="1" applyProtection="1"/>
    <xf numFmtId="0" fontId="35" fillId="0" borderId="17" xfId="38" applyFont="1" applyFill="1" applyBorder="1" applyAlignment="1" applyProtection="1">
      <alignment horizontal="center"/>
      <protection locked="0"/>
    </xf>
    <xf numFmtId="0" fontId="39" fillId="0" borderId="16" xfId="38" applyFont="1" applyFill="1" applyBorder="1" applyAlignment="1" applyProtection="1">
      <alignment horizontal="center"/>
    </xf>
    <xf numFmtId="0" fontId="35" fillId="0" borderId="16" xfId="38" applyFont="1" applyFill="1" applyBorder="1" applyProtection="1"/>
    <xf numFmtId="1" fontId="35" fillId="0" borderId="16" xfId="38" applyNumberFormat="1" applyFont="1" applyFill="1" applyBorder="1" applyAlignment="1" applyProtection="1">
      <alignment horizontal="center"/>
      <protection locked="0"/>
    </xf>
    <xf numFmtId="0" fontId="39" fillId="0" borderId="16" xfId="38" applyFont="1" applyFill="1" applyBorder="1" applyAlignment="1" applyProtection="1">
      <alignment horizontal="center"/>
      <protection locked="0"/>
    </xf>
    <xf numFmtId="0" fontId="39" fillId="0" borderId="58" xfId="38" applyFont="1" applyFill="1" applyBorder="1" applyAlignment="1" applyProtection="1">
      <alignment horizontal="center"/>
      <protection locked="0"/>
    </xf>
    <xf numFmtId="0" fontId="36" fillId="24" borderId="77" xfId="38" applyFont="1" applyFill="1" applyBorder="1" applyProtection="1"/>
    <xf numFmtId="0" fontId="36" fillId="24" borderId="78" xfId="38" applyFont="1" applyFill="1" applyBorder="1" applyProtection="1"/>
    <xf numFmtId="0" fontId="36" fillId="24" borderId="79" xfId="38" applyFont="1" applyFill="1" applyBorder="1" applyProtection="1"/>
    <xf numFmtId="0" fontId="35" fillId="24" borderId="66" xfId="38" applyFont="1" applyFill="1" applyBorder="1" applyAlignment="1" applyProtection="1">
      <alignment vertical="center"/>
    </xf>
    <xf numFmtId="0" fontId="35" fillId="24" borderId="15" xfId="38" applyFont="1" applyFill="1" applyBorder="1" applyAlignment="1" applyProtection="1">
      <alignment vertical="center"/>
    </xf>
    <xf numFmtId="0" fontId="36" fillId="24" borderId="66" xfId="38" applyFont="1" applyFill="1" applyBorder="1" applyProtection="1"/>
    <xf numFmtId="0" fontId="36" fillId="24" borderId="15" xfId="38" applyFont="1" applyFill="1" applyBorder="1" applyProtection="1"/>
    <xf numFmtId="0" fontId="36" fillId="24" borderId="76" xfId="38" applyFont="1" applyFill="1" applyBorder="1" applyProtection="1"/>
    <xf numFmtId="0" fontId="35" fillId="24" borderId="18" xfId="38" applyFont="1" applyFill="1" applyBorder="1" applyAlignment="1" applyProtection="1">
      <alignment horizontal="center"/>
    </xf>
    <xf numFmtId="0" fontId="35" fillId="24" borderId="10" xfId="38" applyFont="1" applyFill="1" applyBorder="1" applyAlignment="1" applyProtection="1">
      <alignment horizontal="center"/>
    </xf>
    <xf numFmtId="0" fontId="35" fillId="24" borderId="10" xfId="38" applyFont="1" applyFill="1" applyBorder="1" applyProtection="1"/>
    <xf numFmtId="1" fontId="35" fillId="24" borderId="57" xfId="38" applyNumberFormat="1" applyFont="1" applyFill="1" applyBorder="1" applyAlignment="1" applyProtection="1">
      <alignment horizontal="center"/>
    </xf>
    <xf numFmtId="1" fontId="35" fillId="24" borderId="15" xfId="38" applyNumberFormat="1" applyFont="1" applyFill="1" applyBorder="1" applyAlignment="1" applyProtection="1">
      <alignment horizontal="center"/>
    </xf>
    <xf numFmtId="1" fontId="35" fillId="24" borderId="13" xfId="38" applyNumberFormat="1" applyFont="1" applyFill="1" applyBorder="1" applyAlignment="1" applyProtection="1">
      <alignment horizontal="center"/>
    </xf>
    <xf numFmtId="0" fontId="35" fillId="24" borderId="66" xfId="38" applyFont="1" applyFill="1" applyBorder="1" applyProtection="1"/>
    <xf numFmtId="0" fontId="35" fillId="24" borderId="15" xfId="38" applyFont="1" applyFill="1" applyBorder="1" applyProtection="1"/>
    <xf numFmtId="0" fontId="35" fillId="24" borderId="23" xfId="38" applyFont="1" applyFill="1" applyBorder="1" applyProtection="1"/>
    <xf numFmtId="1" fontId="35" fillId="24" borderId="24" xfId="38" applyNumberFormat="1" applyFont="1" applyFill="1" applyBorder="1" applyProtection="1"/>
    <xf numFmtId="0" fontId="35" fillId="26" borderId="100" xfId="38" applyFont="1" applyFill="1" applyBorder="1" applyProtection="1"/>
    <xf numFmtId="0" fontId="35" fillId="24" borderId="11" xfId="38" applyFont="1" applyFill="1" applyBorder="1" applyProtection="1"/>
    <xf numFmtId="0" fontId="35" fillId="24" borderId="57" xfId="38" applyFont="1" applyFill="1" applyBorder="1" applyProtection="1"/>
    <xf numFmtId="0" fontId="35" fillId="24" borderId="43" xfId="38" applyFont="1" applyFill="1" applyBorder="1" applyProtection="1"/>
    <xf numFmtId="0" fontId="35" fillId="24" borderId="0" xfId="38" applyFont="1" applyFill="1" applyBorder="1" applyProtection="1"/>
    <xf numFmtId="0" fontId="35" fillId="24" borderId="40" xfId="38" applyFont="1" applyFill="1" applyBorder="1" applyProtection="1"/>
    <xf numFmtId="0" fontId="35" fillId="24" borderId="41" xfId="38" applyFont="1" applyFill="1" applyBorder="1" applyProtection="1"/>
    <xf numFmtId="0" fontId="35" fillId="24" borderId="44" xfId="38" applyFont="1" applyFill="1" applyBorder="1" applyProtection="1"/>
    <xf numFmtId="0" fontId="35" fillId="24" borderId="39" xfId="38" applyFont="1" applyFill="1" applyBorder="1" applyProtection="1"/>
    <xf numFmtId="0" fontId="35" fillId="24" borderId="42" xfId="38" applyFont="1" applyFill="1" applyBorder="1" applyProtection="1"/>
    <xf numFmtId="0" fontId="35" fillId="0" borderId="0" xfId="38" applyFont="1" applyFill="1" applyBorder="1" applyAlignment="1">
      <alignment horizontal="center"/>
    </xf>
    <xf numFmtId="0" fontId="51" fillId="0" borderId="0" xfId="38" applyFont="1" applyFill="1" applyBorder="1"/>
    <xf numFmtId="0" fontId="35" fillId="0" borderId="0" xfId="38" applyFont="1" applyFill="1" applyAlignment="1">
      <alignment horizontal="center"/>
    </xf>
    <xf numFmtId="0" fontId="35" fillId="0" borderId="0" xfId="38" applyFont="1" applyAlignment="1">
      <alignment horizontal="center"/>
    </xf>
    <xf numFmtId="0" fontId="39" fillId="28" borderId="10" xfId="38" applyFont="1" applyFill="1" applyBorder="1" applyAlignment="1" applyProtection="1">
      <alignment horizontal="center"/>
      <protection locked="0"/>
    </xf>
    <xf numFmtId="0" fontId="35" fillId="28" borderId="57" xfId="38" applyFont="1" applyFill="1" applyBorder="1" applyAlignment="1" applyProtection="1">
      <alignment horizontal="center"/>
      <protection locked="0"/>
    </xf>
    <xf numFmtId="0" fontId="35" fillId="32" borderId="100" xfId="38" applyFont="1" applyFill="1" applyBorder="1" applyAlignment="1" applyProtection="1">
      <alignment horizontal="center"/>
    </xf>
    <xf numFmtId="0" fontId="35" fillId="28" borderId="63" xfId="38" applyFont="1" applyFill="1" applyBorder="1" applyAlignment="1" applyProtection="1">
      <alignment horizontal="center"/>
    </xf>
    <xf numFmtId="0" fontId="35" fillId="28" borderId="24" xfId="38" applyFont="1" applyFill="1" applyBorder="1" applyAlignment="1" applyProtection="1">
      <alignment horizontal="center"/>
      <protection locked="0"/>
    </xf>
    <xf numFmtId="0" fontId="35" fillId="28" borderId="70" xfId="38" applyFont="1" applyFill="1" applyBorder="1" applyAlignment="1" applyProtection="1">
      <alignment horizontal="center"/>
    </xf>
    <xf numFmtId="0" fontId="35" fillId="32" borderId="128" xfId="38" applyFont="1" applyFill="1" applyBorder="1" applyAlignment="1" applyProtection="1">
      <alignment horizontal="center"/>
    </xf>
    <xf numFmtId="1" fontId="35" fillId="28" borderId="23" xfId="38" applyNumberFormat="1" applyFont="1" applyFill="1" applyBorder="1" applyAlignment="1" applyProtection="1">
      <alignment horizontal="center"/>
      <protection locked="0"/>
    </xf>
    <xf numFmtId="0" fontId="35" fillId="0" borderId="10" xfId="38" applyFont="1" applyFill="1" applyBorder="1" applyAlignment="1" applyProtection="1">
      <alignment horizontal="center"/>
      <protection locked="0"/>
    </xf>
    <xf numFmtId="0" fontId="35" fillId="0" borderId="10" xfId="38" applyFont="1" applyFill="1" applyBorder="1" applyAlignment="1" applyProtection="1">
      <alignment horizontal="left"/>
      <protection locked="0"/>
    </xf>
    <xf numFmtId="0" fontId="35" fillId="0" borderId="10" xfId="39" applyFont="1" applyFill="1" applyBorder="1" applyAlignment="1" applyProtection="1">
      <alignment horizontal="center"/>
      <protection locked="0"/>
    </xf>
    <xf numFmtId="0" fontId="35" fillId="0" borderId="10" xfId="39" applyFont="1" applyFill="1" applyBorder="1" applyAlignment="1" applyProtection="1">
      <alignment horizontal="left"/>
      <protection locked="0"/>
    </xf>
    <xf numFmtId="0" fontId="36" fillId="0" borderId="0" xfId="39" applyFont="1"/>
    <xf numFmtId="0" fontId="54" fillId="0" borderId="10" xfId="39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vertical="center"/>
    </xf>
    <xf numFmtId="0" fontId="35" fillId="0" borderId="10" xfId="0" applyFont="1" applyBorder="1" applyAlignment="1">
      <alignment horizontal="center"/>
    </xf>
    <xf numFmtId="0" fontId="35" fillId="0" borderId="10" xfId="0" applyFont="1" applyBorder="1"/>
    <xf numFmtId="0" fontId="35" fillId="0" borderId="10" xfId="39" applyFont="1" applyBorder="1" applyAlignment="1" applyProtection="1">
      <alignment horizontal="center" wrapText="1"/>
      <protection locked="0"/>
    </xf>
    <xf numFmtId="0" fontId="35" fillId="0" borderId="10" xfId="39" applyFont="1" applyBorder="1" applyAlignment="1" applyProtection="1">
      <alignment horizontal="left" wrapText="1"/>
      <protection locked="0"/>
    </xf>
    <xf numFmtId="0" fontId="35" fillId="0" borderId="10" xfId="39" applyFont="1" applyFill="1" applyBorder="1" applyAlignment="1" applyProtection="1">
      <alignment horizontal="center" wrapText="1"/>
      <protection locked="0"/>
    </xf>
    <xf numFmtId="0" fontId="35" fillId="0" borderId="10" xfId="39" applyFont="1" applyFill="1" applyBorder="1" applyAlignment="1" applyProtection="1">
      <alignment horizontal="left" vertical="center" wrapText="1"/>
      <protection locked="0"/>
    </xf>
    <xf numFmtId="0" fontId="35" fillId="0" borderId="10" xfId="39" applyFont="1" applyFill="1" applyBorder="1" applyAlignment="1" applyProtection="1">
      <alignment horizontal="left" wrapText="1"/>
      <protection locked="0"/>
    </xf>
    <xf numFmtId="0" fontId="48" fillId="0" borderId="0" xfId="39" applyFont="1"/>
    <xf numFmtId="0" fontId="35" fillId="0" borderId="10" xfId="39" applyFont="1" applyBorder="1" applyAlignment="1" applyProtection="1">
      <alignment wrapText="1"/>
      <protection locked="0"/>
    </xf>
    <xf numFmtId="0" fontId="55" fillId="0" borderId="0" xfId="0" applyFont="1" applyAlignment="1">
      <alignment vertical="center"/>
    </xf>
    <xf numFmtId="0" fontId="25" fillId="28" borderId="94" xfId="38" applyFont="1" applyFill="1" applyBorder="1" applyAlignment="1" applyProtection="1">
      <alignment horizontal="center"/>
      <protection locked="0"/>
    </xf>
    <xf numFmtId="0" fontId="43" fillId="28" borderId="10" xfId="38" applyFont="1" applyFill="1" applyBorder="1" applyAlignment="1" applyProtection="1">
      <alignment horizontal="center"/>
      <protection locked="0"/>
    </xf>
    <xf numFmtId="0" fontId="35" fillId="0" borderId="66" xfId="38" applyFont="1" applyFill="1" applyBorder="1" applyAlignment="1" applyProtection="1">
      <alignment horizontal="center"/>
      <protection locked="0"/>
    </xf>
    <xf numFmtId="0" fontId="25" fillId="28" borderId="10" xfId="44" applyFont="1" applyFill="1" applyBorder="1" applyAlignment="1">
      <alignment horizontal="center"/>
    </xf>
    <xf numFmtId="0" fontId="25" fillId="28" borderId="12" xfId="38" applyFont="1" applyFill="1" applyBorder="1" applyAlignment="1" applyProtection="1">
      <alignment horizontal="center"/>
      <protection locked="0"/>
    </xf>
    <xf numFmtId="1" fontId="25" fillId="28" borderId="12" xfId="38" applyNumberFormat="1" applyFont="1" applyFill="1" applyBorder="1" applyAlignment="1" applyProtection="1">
      <alignment horizontal="center"/>
      <protection locked="0"/>
    </xf>
    <xf numFmtId="1" fontId="25" fillId="28" borderId="10" xfId="38" applyNumberFormat="1" applyFont="1" applyFill="1" applyBorder="1" applyAlignment="1" applyProtection="1">
      <alignment horizontal="center"/>
      <protection locked="0"/>
    </xf>
    <xf numFmtId="0" fontId="25" fillId="28" borderId="57" xfId="38" applyFont="1" applyFill="1" applyBorder="1" applyAlignment="1" applyProtection="1">
      <alignment horizontal="left"/>
      <protection locked="0"/>
    </xf>
    <xf numFmtId="0" fontId="25" fillId="28" borderId="57" xfId="38" applyFont="1" applyFill="1" applyBorder="1" applyAlignment="1" applyProtection="1">
      <alignment horizontal="left" wrapText="1"/>
      <protection locked="0"/>
    </xf>
    <xf numFmtId="0" fontId="26" fillId="28" borderId="57" xfId="38" applyFont="1" applyFill="1" applyBorder="1" applyAlignment="1" applyProtection="1">
      <alignment horizontal="left"/>
      <protection locked="0"/>
    </xf>
    <xf numFmtId="0" fontId="57" fillId="28" borderId="57" xfId="38" applyFont="1" applyFill="1" applyBorder="1" applyAlignment="1" applyProtection="1">
      <alignment horizontal="left"/>
      <protection locked="0"/>
    </xf>
    <xf numFmtId="0" fontId="25" fillId="28" borderId="13" xfId="38" applyFont="1" applyFill="1" applyBorder="1" applyProtection="1">
      <protection locked="0"/>
    </xf>
    <xf numFmtId="0" fontId="25" fillId="28" borderId="0" xfId="38" applyFont="1" applyFill="1" applyProtection="1">
      <protection locked="0"/>
    </xf>
    <xf numFmtId="0" fontId="25" fillId="28" borderId="98" xfId="38" applyFont="1" applyFill="1" applyBorder="1" applyAlignment="1" applyProtection="1">
      <protection locked="0"/>
    </xf>
    <xf numFmtId="0" fontId="25" fillId="28" borderId="99" xfId="38" applyFont="1" applyFill="1" applyBorder="1" applyAlignment="1" applyProtection="1">
      <protection locked="0"/>
    </xf>
    <xf numFmtId="0" fontId="25" fillId="28" borderId="93" xfId="38" applyFont="1" applyFill="1" applyBorder="1" applyAlignment="1" applyProtection="1">
      <protection locked="0"/>
    </xf>
    <xf numFmtId="0" fontId="25" fillId="28" borderId="10" xfId="38" applyFont="1" applyFill="1" applyBorder="1" applyAlignment="1" applyProtection="1">
      <protection locked="0"/>
    </xf>
    <xf numFmtId="0" fontId="25" fillId="0" borderId="93" xfId="38" applyFont="1" applyFill="1" applyBorder="1" applyAlignment="1" applyProtection="1">
      <protection locked="0"/>
    </xf>
    <xf numFmtId="0" fontId="25" fillId="28" borderId="23" xfId="38" applyFont="1" applyFill="1" applyBorder="1" applyAlignment="1" applyProtection="1">
      <alignment horizontal="center"/>
    </xf>
    <xf numFmtId="0" fontId="35" fillId="29" borderId="10" xfId="44" applyFont="1" applyFill="1" applyBorder="1" applyAlignment="1">
      <alignment horizontal="left"/>
    </xf>
    <xf numFmtId="0" fontId="25" fillId="29" borderId="93" xfId="38" applyFont="1" applyFill="1" applyBorder="1" applyAlignment="1" applyProtection="1">
      <alignment wrapText="1"/>
      <protection locked="0"/>
    </xf>
    <xf numFmtId="0" fontId="35" fillId="29" borderId="94" xfId="38" applyFont="1" applyFill="1" applyBorder="1" applyAlignment="1" applyProtection="1">
      <alignment horizontal="center"/>
      <protection locked="0"/>
    </xf>
    <xf numFmtId="0" fontId="25" fillId="29" borderId="93" xfId="38" applyFont="1" applyFill="1" applyBorder="1" applyAlignment="1" applyProtection="1">
      <protection locked="0"/>
    </xf>
    <xf numFmtId="0" fontId="35" fillId="29" borderId="10" xfId="44" applyFont="1" applyFill="1" applyBorder="1"/>
    <xf numFmtId="0" fontId="25" fillId="29" borderId="57" xfId="38" applyFont="1" applyFill="1" applyBorder="1" applyAlignment="1" applyProtection="1">
      <alignment horizontal="left"/>
      <protection locked="0"/>
    </xf>
    <xf numFmtId="0" fontId="35" fillId="29" borderId="66" xfId="38" applyFont="1" applyFill="1" applyBorder="1" applyAlignment="1" applyProtection="1">
      <alignment horizontal="center"/>
      <protection locked="0"/>
    </xf>
    <xf numFmtId="0" fontId="35" fillId="28" borderId="70" xfId="38" applyFont="1" applyFill="1" applyBorder="1" applyAlignment="1" applyProtection="1">
      <alignment horizontal="center" vertical="center" shrinkToFit="1"/>
    </xf>
    <xf numFmtId="0" fontId="25" fillId="0" borderId="93" xfId="38" applyFont="1" applyFill="1" applyBorder="1" applyAlignment="1" applyProtection="1">
      <alignment wrapText="1"/>
      <protection locked="0"/>
    </xf>
    <xf numFmtId="0" fontId="35" fillId="0" borderId="10" xfId="44" applyFont="1" applyFill="1" applyBorder="1" applyAlignment="1">
      <alignment horizontal="left"/>
    </xf>
    <xf numFmtId="0" fontId="35" fillId="0" borderId="10" xfId="44" applyFont="1" applyFill="1" applyBorder="1"/>
    <xf numFmtId="0" fontId="35" fillId="0" borderId="10" xfId="0" applyFont="1" applyFill="1" applyBorder="1" applyAlignment="1">
      <alignment horizontal="left" vertical="center"/>
    </xf>
    <xf numFmtId="0" fontId="25" fillId="0" borderId="0" xfId="38" applyFont="1" applyFill="1" applyBorder="1" applyAlignment="1" applyProtection="1">
      <protection locked="0"/>
    </xf>
    <xf numFmtId="0" fontId="25" fillId="0" borderId="57" xfId="38" applyFont="1" applyFill="1" applyBorder="1" applyAlignment="1" applyProtection="1">
      <alignment horizontal="left"/>
      <protection locked="0"/>
    </xf>
    <xf numFmtId="0" fontId="56" fillId="0" borderId="57" xfId="38" applyFont="1" applyFill="1" applyBorder="1" applyAlignment="1" applyProtection="1">
      <alignment horizontal="left"/>
      <protection locked="0"/>
    </xf>
    <xf numFmtId="0" fontId="35" fillId="0" borderId="0" xfId="0" applyFont="1" applyFill="1" applyAlignment="1">
      <alignment horizontal="left" vertical="center"/>
    </xf>
    <xf numFmtId="0" fontId="25" fillId="0" borderId="94" xfId="38" applyFont="1" applyFill="1" applyBorder="1" applyAlignment="1" applyProtection="1">
      <alignment horizontal="center"/>
      <protection locked="0"/>
    </xf>
    <xf numFmtId="0" fontId="35" fillId="0" borderId="0" xfId="38" applyFont="1" applyFill="1" applyBorder="1" applyAlignment="1" applyProtection="1">
      <alignment horizontal="center"/>
      <protection locked="0"/>
    </xf>
    <xf numFmtId="0" fontId="25" fillId="29" borderId="57" xfId="38" applyFont="1" applyFill="1" applyBorder="1" applyAlignment="1" applyProtection="1">
      <alignment horizontal="left" wrapText="1"/>
      <protection locked="0"/>
    </xf>
    <xf numFmtId="0" fontId="25" fillId="0" borderId="102" xfId="0" applyFont="1" applyFill="1" applyBorder="1"/>
    <xf numFmtId="0" fontId="45" fillId="24" borderId="103" xfId="38" applyFont="1" applyFill="1" applyBorder="1" applyAlignment="1" applyProtection="1">
      <alignment horizontal="center" vertical="center"/>
    </xf>
    <xf numFmtId="0" fontId="38" fillId="0" borderId="104" xfId="0" applyFont="1" applyBorder="1" applyAlignment="1">
      <alignment horizontal="center" vertical="center"/>
    </xf>
    <xf numFmtId="0" fontId="38" fillId="0" borderId="105" xfId="0" applyFont="1" applyBorder="1" applyAlignment="1">
      <alignment horizontal="center" vertical="center"/>
    </xf>
    <xf numFmtId="0" fontId="38" fillId="0" borderId="86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87" xfId="0" applyFont="1" applyBorder="1" applyAlignment="1">
      <alignment horizontal="center" vertical="center"/>
    </xf>
    <xf numFmtId="0" fontId="45" fillId="24" borderId="10" xfId="38" applyFont="1" applyFill="1" applyBorder="1" applyAlignment="1" applyProtection="1">
      <alignment horizontal="center" textRotation="90"/>
    </xf>
    <xf numFmtId="0" fontId="38" fillId="24" borderId="26" xfId="0" applyFont="1" applyFill="1" applyBorder="1" applyAlignment="1" applyProtection="1">
      <alignment horizontal="center"/>
    </xf>
    <xf numFmtId="0" fontId="45" fillId="24" borderId="108" xfId="38" applyFont="1" applyFill="1" applyBorder="1" applyAlignment="1" applyProtection="1">
      <alignment horizontal="center"/>
    </xf>
    <xf numFmtId="0" fontId="45" fillId="24" borderId="21" xfId="38" applyFont="1" applyFill="1" applyBorder="1" applyAlignment="1" applyProtection="1">
      <alignment horizontal="center"/>
    </xf>
    <xf numFmtId="0" fontId="45" fillId="24" borderId="98" xfId="38" applyFont="1" applyFill="1" applyBorder="1" applyAlignment="1" applyProtection="1">
      <alignment horizontal="center"/>
    </xf>
    <xf numFmtId="0" fontId="37" fillId="24" borderId="115" xfId="38" applyFont="1" applyFill="1" applyBorder="1" applyAlignment="1" applyProtection="1">
      <alignment horizontal="center" vertical="center"/>
    </xf>
    <xf numFmtId="0" fontId="37" fillId="24" borderId="111" xfId="38" applyFont="1" applyFill="1" applyBorder="1" applyAlignment="1" applyProtection="1">
      <alignment horizontal="center" vertical="center"/>
    </xf>
    <xf numFmtId="0" fontId="37" fillId="24" borderId="116" xfId="38" applyFont="1" applyFill="1" applyBorder="1" applyAlignment="1" applyProtection="1">
      <alignment horizontal="center" vertical="center"/>
    </xf>
    <xf numFmtId="0" fontId="40" fillId="0" borderId="0" xfId="38" applyFont="1" applyFill="1" applyAlignment="1" applyProtection="1">
      <alignment horizontal="center" vertical="center"/>
    </xf>
    <xf numFmtId="0" fontId="38" fillId="0" borderId="0" xfId="0" applyFont="1" applyFill="1" applyAlignment="1" applyProtection="1">
      <alignment horizontal="center" vertical="center"/>
    </xf>
    <xf numFmtId="0" fontId="42" fillId="0" borderId="0" xfId="38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Border="1" applyAlignment="1" applyProtection="1">
      <alignment horizontal="center" vertical="center"/>
      <protection locked="0"/>
    </xf>
    <xf numFmtId="0" fontId="41" fillId="0" borderId="0" xfId="38" applyFont="1" applyFill="1" applyBorder="1" applyAlignment="1" applyProtection="1">
      <alignment horizontal="center" vertical="center"/>
    </xf>
    <xf numFmtId="0" fontId="41" fillId="0" borderId="0" xfId="0" applyFont="1" applyFill="1" applyBorder="1" applyAlignment="1" applyProtection="1">
      <alignment horizontal="center" vertical="center"/>
    </xf>
    <xf numFmtId="0" fontId="44" fillId="24" borderId="104" xfId="38" applyFont="1" applyFill="1" applyBorder="1" applyAlignment="1" applyProtection="1">
      <alignment horizontal="center" vertical="center"/>
    </xf>
    <xf numFmtId="0" fontId="44" fillId="24" borderId="0" xfId="38" applyFont="1" applyFill="1" applyBorder="1" applyAlignment="1" applyProtection="1">
      <alignment horizontal="center" vertical="center"/>
    </xf>
    <xf numFmtId="0" fontId="38" fillId="24" borderId="106" xfId="0" applyFont="1" applyFill="1" applyBorder="1" applyAlignment="1" applyProtection="1">
      <alignment horizontal="center" vertical="center"/>
    </xf>
    <xf numFmtId="0" fontId="45" fillId="24" borderId="13" xfId="38" applyFont="1" applyFill="1" applyBorder="1" applyAlignment="1" applyProtection="1">
      <alignment horizontal="center" textRotation="90"/>
    </xf>
    <xf numFmtId="0" fontId="38" fillId="24" borderId="27" xfId="0" applyFont="1" applyFill="1" applyBorder="1" applyAlignment="1" applyProtection="1">
      <alignment horizontal="center"/>
    </xf>
    <xf numFmtId="0" fontId="45" fillId="24" borderId="107" xfId="38" applyFont="1" applyFill="1" applyBorder="1" applyAlignment="1" applyProtection="1">
      <alignment horizontal="center"/>
    </xf>
    <xf numFmtId="0" fontId="40" fillId="0" borderId="0" xfId="38" applyFont="1" applyFill="1" applyBorder="1" applyAlignment="1" applyProtection="1">
      <alignment horizontal="center" vertical="center"/>
      <protection locked="0"/>
    </xf>
    <xf numFmtId="0" fontId="38" fillId="0" borderId="0" xfId="0" applyFont="1" applyFill="1" applyBorder="1" applyAlignment="1" applyProtection="1">
      <alignment horizontal="center" vertical="center"/>
      <protection locked="0"/>
    </xf>
    <xf numFmtId="0" fontId="42" fillId="0" borderId="39" xfId="38" applyFont="1" applyFill="1" applyBorder="1" applyAlignment="1" applyProtection="1">
      <alignment horizontal="center" vertical="center"/>
    </xf>
    <xf numFmtId="0" fontId="42" fillId="0" borderId="39" xfId="0" applyFont="1" applyFill="1" applyBorder="1" applyAlignment="1" applyProtection="1">
      <alignment horizontal="center" vertical="center"/>
    </xf>
    <xf numFmtId="0" fontId="37" fillId="30" borderId="43" xfId="38" applyFont="1" applyFill="1" applyBorder="1" applyAlignment="1">
      <alignment horizontal="center" vertical="center"/>
    </xf>
    <xf numFmtId="0" fontId="37" fillId="30" borderId="0" xfId="38" applyFont="1" applyFill="1" applyAlignment="1">
      <alignment horizontal="center" vertical="center"/>
    </xf>
    <xf numFmtId="0" fontId="50" fillId="24" borderId="66" xfId="38" applyFont="1" applyFill="1" applyBorder="1" applyAlignment="1" applyProtection="1">
      <alignment horizontal="left" vertical="center"/>
    </xf>
    <xf numFmtId="0" fontId="50" fillId="0" borderId="15" xfId="0" applyFont="1" applyBorder="1" applyAlignment="1">
      <alignment horizontal="left" vertical="center"/>
    </xf>
    <xf numFmtId="0" fontId="50" fillId="0" borderId="23" xfId="0" applyFont="1" applyBorder="1" applyAlignment="1">
      <alignment horizontal="left" vertical="center"/>
    </xf>
    <xf numFmtId="0" fontId="35" fillId="0" borderId="101" xfId="38" applyFont="1" applyFill="1" applyBorder="1" applyAlignment="1" applyProtection="1">
      <alignment horizontal="left" vertical="center" wrapText="1"/>
      <protection locked="0"/>
    </xf>
    <xf numFmtId="0" fontId="35" fillId="0" borderId="110" xfId="0" applyFont="1" applyFill="1" applyBorder="1" applyAlignment="1" applyProtection="1">
      <alignment horizontal="left" vertical="center" wrapText="1"/>
      <protection locked="0"/>
    </xf>
    <xf numFmtId="0" fontId="37" fillId="24" borderId="120" xfId="38" applyFont="1" applyFill="1" applyBorder="1" applyAlignment="1" applyProtection="1">
      <alignment horizontal="center" vertical="center" textRotation="90"/>
    </xf>
    <xf numFmtId="0" fontId="37" fillId="24" borderId="19" xfId="38" applyFont="1" applyFill="1" applyBorder="1" applyAlignment="1" applyProtection="1">
      <alignment horizontal="center" vertical="center" textRotation="90"/>
    </xf>
    <xf numFmtId="0" fontId="37" fillId="24" borderId="121" xfId="38" applyFont="1" applyFill="1" applyBorder="1" applyAlignment="1" applyProtection="1">
      <alignment horizontal="center" vertical="center" textRotation="90"/>
    </xf>
    <xf numFmtId="0" fontId="43" fillId="24" borderId="117" xfId="38" applyFont="1" applyFill="1" applyBorder="1" applyAlignment="1" applyProtection="1">
      <alignment horizontal="center" vertical="center" textRotation="90"/>
    </xf>
    <xf numFmtId="0" fontId="43" fillId="24" borderId="118" xfId="38" applyFont="1" applyFill="1" applyBorder="1" applyAlignment="1" applyProtection="1">
      <alignment horizontal="center" vertical="center" textRotation="90"/>
    </xf>
    <xf numFmtId="0" fontId="43" fillId="24" borderId="119" xfId="38" applyFont="1" applyFill="1" applyBorder="1" applyAlignment="1" applyProtection="1">
      <alignment horizontal="center" vertical="center" textRotation="90"/>
    </xf>
    <xf numFmtId="0" fontId="45" fillId="24" borderId="109" xfId="38" applyFont="1" applyFill="1" applyBorder="1" applyAlignment="1" applyProtection="1">
      <alignment horizontal="center"/>
    </xf>
    <xf numFmtId="0" fontId="35" fillId="0" borderId="18" xfId="38" applyFont="1" applyFill="1" applyBorder="1" applyAlignment="1" applyProtection="1">
      <alignment horizontal="left" vertical="center" wrapText="1"/>
      <protection locked="0"/>
    </xf>
    <xf numFmtId="0" fontId="35" fillId="0" borderId="10" xfId="0" applyFont="1" applyFill="1" applyBorder="1" applyAlignment="1" applyProtection="1">
      <alignment horizontal="left" vertical="center" wrapText="1"/>
      <protection locked="0"/>
    </xf>
    <xf numFmtId="1" fontId="37" fillId="24" borderId="66" xfId="38" applyNumberFormat="1" applyFont="1" applyFill="1" applyBorder="1" applyAlignment="1" applyProtection="1">
      <alignment horizontal="center" vertical="center"/>
    </xf>
    <xf numFmtId="1" fontId="37" fillId="24" borderId="15" xfId="38" applyNumberFormat="1" applyFont="1" applyFill="1" applyBorder="1" applyAlignment="1" applyProtection="1">
      <alignment horizontal="center" vertical="center"/>
    </xf>
    <xf numFmtId="1" fontId="37" fillId="24" borderId="76" xfId="38" applyNumberFormat="1" applyFont="1" applyFill="1" applyBorder="1" applyAlignment="1" applyProtection="1">
      <alignment horizontal="center" vertical="center"/>
    </xf>
    <xf numFmtId="0" fontId="37" fillId="24" borderId="66" xfId="38" applyFont="1" applyFill="1" applyBorder="1" applyAlignment="1" applyProtection="1">
      <alignment horizontal="center" vertical="center"/>
    </xf>
    <xf numFmtId="0" fontId="37" fillId="24" borderId="15" xfId="38" applyFont="1" applyFill="1" applyBorder="1" applyAlignment="1" applyProtection="1">
      <alignment horizontal="center" vertical="center"/>
    </xf>
    <xf numFmtId="0" fontId="37" fillId="24" borderId="76" xfId="38" applyFont="1" applyFill="1" applyBorder="1" applyAlignment="1" applyProtection="1">
      <alignment horizontal="center" vertical="center"/>
    </xf>
    <xf numFmtId="0" fontId="45" fillId="24" borderId="24" xfId="38" applyFont="1" applyFill="1" applyBorder="1" applyAlignment="1" applyProtection="1">
      <alignment horizontal="center" textRotation="90"/>
    </xf>
    <xf numFmtId="0" fontId="38" fillId="24" borderId="67" xfId="0" applyFont="1" applyFill="1" applyBorder="1" applyAlignment="1" applyProtection="1">
      <alignment horizontal="center"/>
    </xf>
    <xf numFmtId="0" fontId="25" fillId="0" borderId="101" xfId="38" applyFont="1" applyFill="1" applyBorder="1" applyAlignment="1" applyProtection="1">
      <alignment horizontal="left" vertical="center" wrapText="1"/>
      <protection locked="0"/>
    </xf>
    <xf numFmtId="0" fontId="25" fillId="0" borderId="110" xfId="0" applyFont="1" applyFill="1" applyBorder="1" applyAlignment="1" applyProtection="1">
      <alignment horizontal="left" vertical="center" wrapText="1"/>
      <protection locked="0"/>
    </xf>
    <xf numFmtId="0" fontId="25" fillId="0" borderId="18" xfId="38" applyFont="1" applyFill="1" applyBorder="1" applyAlignment="1" applyProtection="1">
      <alignment horizontal="left" vertical="center" wrapText="1"/>
      <protection locked="0"/>
    </xf>
    <xf numFmtId="0" fontId="25" fillId="0" borderId="10" xfId="0" applyFont="1" applyFill="1" applyBorder="1" applyAlignment="1" applyProtection="1">
      <alignment horizontal="left" vertical="center" wrapText="1"/>
      <protection locked="0"/>
    </xf>
    <xf numFmtId="0" fontId="24" fillId="24" borderId="10" xfId="38" applyFont="1" applyFill="1" applyBorder="1" applyAlignment="1" applyProtection="1">
      <alignment horizontal="center" textRotation="90"/>
    </xf>
    <xf numFmtId="0" fontId="0" fillId="24" borderId="26" xfId="0" applyFill="1" applyBorder="1" applyAlignment="1" applyProtection="1">
      <alignment horizontal="center"/>
    </xf>
    <xf numFmtId="0" fontId="24" fillId="24" borderId="13" xfId="38" applyFont="1" applyFill="1" applyBorder="1" applyAlignment="1" applyProtection="1">
      <alignment horizontal="center" textRotation="90"/>
    </xf>
    <xf numFmtId="0" fontId="0" fillId="24" borderId="27" xfId="0" applyFill="1" applyBorder="1" applyAlignment="1" applyProtection="1">
      <alignment horizontal="center"/>
    </xf>
    <xf numFmtId="1" fontId="22" fillId="24" borderId="66" xfId="38" applyNumberFormat="1" applyFont="1" applyFill="1" applyBorder="1" applyAlignment="1" applyProtection="1">
      <alignment horizontal="center" vertical="center"/>
    </xf>
    <xf numFmtId="1" fontId="22" fillId="24" borderId="15" xfId="38" applyNumberFormat="1" applyFont="1" applyFill="1" applyBorder="1" applyAlignment="1" applyProtection="1">
      <alignment horizontal="center" vertical="center"/>
    </xf>
    <xf numFmtId="0" fontId="25" fillId="24" borderId="112" xfId="38" applyFont="1" applyFill="1" applyBorder="1" applyAlignment="1" applyProtection="1">
      <alignment horizontal="left" vertical="center" wrapText="1"/>
    </xf>
    <xf numFmtId="0" fontId="0" fillId="24" borderId="113" xfId="0" applyFill="1" applyBorder="1" applyAlignment="1" applyProtection="1">
      <alignment horizontal="left" vertical="center" wrapText="1"/>
    </xf>
    <xf numFmtId="0" fontId="25" fillId="24" borderId="18" xfId="38" applyFont="1" applyFill="1" applyBorder="1" applyAlignment="1" applyProtection="1">
      <alignment horizontal="left" vertical="center" wrapText="1"/>
    </xf>
    <xf numFmtId="0" fontId="0" fillId="24" borderId="10" xfId="0" applyFill="1" applyBorder="1" applyAlignment="1" applyProtection="1">
      <alignment horizontal="left" vertical="center" wrapText="1"/>
    </xf>
    <xf numFmtId="0" fontId="34" fillId="24" borderId="66" xfId="38" applyFont="1" applyFill="1" applyBorder="1" applyAlignment="1" applyProtection="1">
      <alignment horizontal="left" vertical="center"/>
    </xf>
    <xf numFmtId="0" fontId="34" fillId="0" borderId="15" xfId="0" applyFont="1" applyBorder="1" applyAlignment="1">
      <alignment horizontal="left" vertical="center"/>
    </xf>
    <xf numFmtId="0" fontId="34" fillId="0" borderId="23" xfId="0" applyFont="1" applyBorder="1" applyAlignment="1">
      <alignment horizontal="left" vertical="center"/>
    </xf>
    <xf numFmtId="0" fontId="32" fillId="24" borderId="90" xfId="38" applyFont="1" applyFill="1" applyBorder="1" applyAlignment="1" applyProtection="1">
      <alignment horizontal="center" vertical="center"/>
    </xf>
    <xf numFmtId="0" fontId="0" fillId="0" borderId="91" xfId="0" applyBorder="1" applyAlignment="1">
      <alignment horizontal="center" vertical="center"/>
    </xf>
    <xf numFmtId="0" fontId="22" fillId="24" borderId="18" xfId="38" applyFont="1" applyFill="1" applyBorder="1" applyAlignment="1" applyProtection="1">
      <alignment horizontal="center" vertical="center" wrapText="1"/>
    </xf>
    <xf numFmtId="0" fontId="24" fillId="24" borderId="10" xfId="0" applyFont="1" applyFill="1" applyBorder="1" applyAlignment="1" applyProtection="1">
      <alignment horizontal="center" vertical="center" wrapText="1"/>
    </xf>
    <xf numFmtId="0" fontId="29" fillId="24" borderId="22" xfId="38" applyFont="1" applyFill="1" applyBorder="1" applyAlignment="1">
      <alignment horizontal="center" vertical="center"/>
    </xf>
    <xf numFmtId="0" fontId="0" fillId="24" borderId="22" xfId="0" applyFill="1" applyBorder="1" applyAlignment="1">
      <alignment horizontal="center" vertical="center"/>
    </xf>
    <xf numFmtId="0" fontId="24" fillId="24" borderId="24" xfId="38" applyFont="1" applyFill="1" applyBorder="1" applyAlignment="1" applyProtection="1">
      <alignment horizontal="center" textRotation="90"/>
    </xf>
    <xf numFmtId="0" fontId="0" fillId="24" borderId="67" xfId="0" applyFill="1" applyBorder="1" applyAlignment="1" applyProtection="1">
      <alignment horizontal="center"/>
    </xf>
    <xf numFmtId="0" fontId="24" fillId="24" borderId="103" xfId="38" applyFont="1" applyFill="1" applyBorder="1" applyAlignment="1" applyProtection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24" fillId="24" borderId="107" xfId="38" applyFont="1" applyFill="1" applyBorder="1" applyAlignment="1" applyProtection="1">
      <alignment horizontal="center"/>
    </xf>
    <xf numFmtId="0" fontId="24" fillId="24" borderId="21" xfId="38" applyFont="1" applyFill="1" applyBorder="1" applyAlignment="1" applyProtection="1">
      <alignment horizontal="center"/>
    </xf>
    <xf numFmtId="0" fontId="24" fillId="24" borderId="98" xfId="38" applyFont="1" applyFill="1" applyBorder="1" applyAlignment="1" applyProtection="1">
      <alignment horizontal="center"/>
    </xf>
    <xf numFmtId="0" fontId="22" fillId="24" borderId="115" xfId="38" applyFont="1" applyFill="1" applyBorder="1" applyAlignment="1" applyProtection="1">
      <alignment horizontal="center" vertical="center" wrapText="1"/>
    </xf>
    <xf numFmtId="0" fontId="0" fillId="24" borderId="111" xfId="0" applyFill="1" applyBorder="1" applyAlignment="1" applyProtection="1">
      <alignment horizontal="center" vertical="center" wrapText="1"/>
    </xf>
    <xf numFmtId="0" fontId="24" fillId="24" borderId="108" xfId="38" applyFont="1" applyFill="1" applyBorder="1" applyAlignment="1" applyProtection="1">
      <alignment horizontal="center"/>
    </xf>
    <xf numFmtId="0" fontId="24" fillId="24" borderId="109" xfId="38" applyFont="1" applyFill="1" applyBorder="1" applyAlignment="1" applyProtection="1">
      <alignment horizontal="center"/>
    </xf>
    <xf numFmtId="0" fontId="22" fillId="30" borderId="43" xfId="38" applyFont="1" applyFill="1" applyBorder="1" applyAlignment="1">
      <alignment horizontal="center" vertical="center"/>
    </xf>
    <xf numFmtId="0" fontId="22" fillId="30" borderId="0" xfId="38" applyFont="1" applyFill="1" applyAlignment="1">
      <alignment horizontal="center" vertical="center"/>
    </xf>
    <xf numFmtId="0" fontId="20" fillId="0" borderId="0" xfId="38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31" fillId="0" borderId="0" xfId="38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0" fillId="0" borderId="0" xfId="38" applyFont="1" applyFill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/>
      <protection locked="0"/>
    </xf>
    <xf numFmtId="0" fontId="21" fillId="24" borderId="104" xfId="38" applyFont="1" applyFill="1" applyBorder="1" applyAlignment="1" applyProtection="1">
      <alignment horizontal="center" vertical="center"/>
    </xf>
    <xf numFmtId="0" fontId="21" fillId="24" borderId="0" xfId="38" applyFont="1" applyFill="1" applyBorder="1" applyAlignment="1" applyProtection="1">
      <alignment horizontal="center" vertical="center"/>
    </xf>
    <xf numFmtId="0" fontId="0" fillId="24" borderId="106" xfId="0" applyFill="1" applyBorder="1" applyAlignment="1" applyProtection="1">
      <alignment horizontal="center" vertical="center"/>
    </xf>
    <xf numFmtId="0" fontId="22" fillId="24" borderId="120" xfId="38" applyFont="1" applyFill="1" applyBorder="1" applyAlignment="1" applyProtection="1">
      <alignment horizontal="center" vertical="center" textRotation="90"/>
    </xf>
    <xf numFmtId="0" fontId="22" fillId="24" borderId="19" xfId="38" applyFont="1" applyFill="1" applyBorder="1" applyAlignment="1" applyProtection="1">
      <alignment horizontal="center" vertical="center" textRotation="90"/>
    </xf>
    <xf numFmtId="0" fontId="22" fillId="24" borderId="121" xfId="38" applyFont="1" applyFill="1" applyBorder="1" applyAlignment="1" applyProtection="1">
      <alignment horizontal="center" vertical="center" textRotation="90"/>
    </xf>
    <xf numFmtId="0" fontId="23" fillId="24" borderId="117" xfId="38" applyFont="1" applyFill="1" applyBorder="1" applyAlignment="1" applyProtection="1">
      <alignment horizontal="center" vertical="center" textRotation="90"/>
    </xf>
    <xf numFmtId="0" fontId="23" fillId="24" borderId="118" xfId="38" applyFont="1" applyFill="1" applyBorder="1" applyAlignment="1" applyProtection="1">
      <alignment horizontal="center" vertical="center" textRotation="90"/>
    </xf>
    <xf numFmtId="0" fontId="23" fillId="24" borderId="119" xfId="38" applyFont="1" applyFill="1" applyBorder="1" applyAlignment="1" applyProtection="1">
      <alignment horizontal="center" vertical="center" textRotation="90"/>
    </xf>
    <xf numFmtId="0" fontId="20" fillId="0" borderId="0" xfId="38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31" fillId="0" borderId="39" xfId="38" applyFont="1" applyFill="1" applyBorder="1" applyAlignment="1" applyProtection="1">
      <alignment horizontal="center" vertical="center"/>
    </xf>
    <xf numFmtId="0" fontId="31" fillId="0" borderId="39" xfId="0" applyFont="1" applyFill="1" applyBorder="1" applyAlignment="1" applyProtection="1">
      <alignment horizontal="center" vertical="center"/>
    </xf>
    <xf numFmtId="0" fontId="35" fillId="0" borderId="11" xfId="39" applyFont="1" applyBorder="1" applyAlignment="1" applyProtection="1">
      <alignment horizontal="center" vertical="center" wrapText="1"/>
      <protection locked="0"/>
    </xf>
    <xf numFmtId="0" fontId="35" fillId="0" borderId="132" xfId="39" applyFont="1" applyBorder="1" applyAlignment="1" applyProtection="1">
      <alignment horizontal="center" vertical="center" wrapText="1"/>
      <protection locked="0"/>
    </xf>
    <xf numFmtId="0" fontId="35" fillId="0" borderId="11" xfId="39" applyFont="1" applyBorder="1" applyAlignment="1" applyProtection="1">
      <alignment horizontal="left" vertical="center" wrapText="1"/>
      <protection locked="0"/>
    </xf>
    <xf numFmtId="0" fontId="35" fillId="0" borderId="132" xfId="39" applyFont="1" applyBorder="1" applyAlignment="1" applyProtection="1">
      <alignment horizontal="left" vertical="center" wrapText="1"/>
      <protection locked="0"/>
    </xf>
    <xf numFmtId="0" fontId="52" fillId="0" borderId="10" xfId="39" applyFont="1" applyBorder="1" applyAlignment="1" applyProtection="1">
      <alignment horizontal="center" vertical="center"/>
      <protection locked="0"/>
    </xf>
    <xf numFmtId="0" fontId="54" fillId="0" borderId="10" xfId="39" applyFont="1" applyFill="1" applyBorder="1" applyAlignment="1">
      <alignment horizontal="center" vertical="center"/>
    </xf>
    <xf numFmtId="0" fontId="53" fillId="0" borderId="10" xfId="39" applyFont="1" applyFill="1" applyBorder="1" applyAlignment="1" applyProtection="1">
      <alignment horizontal="center" vertical="center"/>
    </xf>
  </cellXfs>
  <cellStyles count="45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_H_B séma 0323" xfId="38"/>
    <cellStyle name="Normál_H_B séma 0323 2" xfId="44"/>
    <cellStyle name="Normál_Hír" xfId="39"/>
    <cellStyle name="Összesen" xfId="40" builtinId="25" customBuiltin="1"/>
    <cellStyle name="Rossz" xfId="41" builtinId="27" customBuiltin="1"/>
    <cellStyle name="Semleges" xfId="42" builtinId="28" customBuiltin="1"/>
    <cellStyle name="Számítás" xfId="43" builtinId="22" customBuiltin="1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Y246"/>
  <sheetViews>
    <sheetView topLeftCell="A79" zoomScale="86" zoomScaleNormal="86" workbookViewId="0">
      <selection activeCell="A42" sqref="A42"/>
    </sheetView>
  </sheetViews>
  <sheetFormatPr defaultColWidth="10.6640625" defaultRowHeight="15.75" x14ac:dyDescent="0.25"/>
  <cols>
    <col min="1" max="1" width="17.33203125" style="303" customWidth="1"/>
    <col min="2" max="2" width="7.1640625" style="128" customWidth="1"/>
    <col min="3" max="3" width="71.33203125" style="128" bestFit="1" customWidth="1"/>
    <col min="4" max="14" width="5.83203125" style="128" customWidth="1"/>
    <col min="15" max="15" width="8.6640625" style="128" bestFit="1" customWidth="1"/>
    <col min="16" max="18" width="5.83203125" style="128" customWidth="1"/>
    <col min="19" max="19" width="6" style="128" bestFit="1" customWidth="1"/>
    <col min="20" max="20" width="5.6640625" style="128" bestFit="1" customWidth="1"/>
    <col min="21" max="21" width="6.5" style="128" bestFit="1" customWidth="1"/>
    <col min="22" max="23" width="5.83203125" style="128" customWidth="1"/>
    <col min="24" max="24" width="70.1640625" style="128" bestFit="1" customWidth="1"/>
    <col min="25" max="25" width="41.6640625" style="128" bestFit="1" customWidth="1"/>
    <col min="26" max="35" width="1.83203125" style="128" customWidth="1"/>
    <col min="36" max="36" width="2.33203125" style="128" customWidth="1"/>
    <col min="37" max="16384" width="10.6640625" style="128"/>
  </cols>
  <sheetData>
    <row r="1" spans="1:25" ht="21.95" customHeight="1" x14ac:dyDescent="0.2">
      <c r="A1" s="383" t="s">
        <v>17</v>
      </c>
      <c r="B1" s="383"/>
      <c r="C1" s="383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168"/>
      <c r="U1" s="168"/>
      <c r="V1" s="168"/>
      <c r="W1" s="168"/>
    </row>
    <row r="2" spans="1:25" ht="21.95" customHeight="1" x14ac:dyDescent="0.2">
      <c r="A2" s="395" t="s">
        <v>279</v>
      </c>
      <c r="B2" s="395"/>
      <c r="C2" s="395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169"/>
      <c r="U2" s="169"/>
      <c r="V2" s="169"/>
      <c r="W2" s="169"/>
    </row>
    <row r="3" spans="1:25" ht="21.95" customHeight="1" x14ac:dyDescent="0.2">
      <c r="A3" s="387" t="s">
        <v>36</v>
      </c>
      <c r="B3" s="387"/>
      <c r="C3" s="387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P3" s="388"/>
      <c r="Q3" s="388"/>
      <c r="R3" s="388"/>
      <c r="S3" s="388"/>
      <c r="T3" s="170"/>
      <c r="U3" s="170"/>
      <c r="V3" s="170"/>
      <c r="W3" s="170"/>
    </row>
    <row r="4" spans="1:25" ht="15.75" customHeight="1" x14ac:dyDescent="0.2">
      <c r="A4" s="385" t="s">
        <v>292</v>
      </c>
      <c r="B4" s="385"/>
      <c r="C4" s="385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170"/>
      <c r="U4" s="170"/>
      <c r="V4" s="170"/>
      <c r="W4" s="170"/>
    </row>
    <row r="5" spans="1:25" ht="15.75" customHeight="1" thickBot="1" x14ac:dyDescent="0.25">
      <c r="A5" s="397" t="s">
        <v>262</v>
      </c>
      <c r="B5" s="397"/>
      <c r="C5" s="397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171"/>
      <c r="U5" s="171"/>
      <c r="V5" s="171"/>
      <c r="W5" s="171"/>
    </row>
    <row r="6" spans="1:25" ht="15.75" customHeight="1" thickTop="1" thickBot="1" x14ac:dyDescent="0.25">
      <c r="A6" s="406" t="s">
        <v>13</v>
      </c>
      <c r="B6" s="409" t="s">
        <v>14</v>
      </c>
      <c r="C6" s="389" t="s">
        <v>15</v>
      </c>
      <c r="D6" s="380" t="s">
        <v>8</v>
      </c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2"/>
      <c r="T6" s="369" t="s">
        <v>24</v>
      </c>
      <c r="U6" s="370"/>
      <c r="V6" s="370"/>
      <c r="W6" s="371"/>
      <c r="X6" s="399" t="s">
        <v>239</v>
      </c>
      <c r="Y6" s="400" t="s">
        <v>240</v>
      </c>
    </row>
    <row r="7" spans="1:25" ht="15.75" customHeight="1" x14ac:dyDescent="0.2">
      <c r="A7" s="407"/>
      <c r="B7" s="410"/>
      <c r="C7" s="390"/>
      <c r="D7" s="394" t="s">
        <v>1</v>
      </c>
      <c r="E7" s="378"/>
      <c r="F7" s="378"/>
      <c r="G7" s="379"/>
      <c r="H7" s="377" t="s">
        <v>2</v>
      </c>
      <c r="I7" s="378"/>
      <c r="J7" s="378"/>
      <c r="K7" s="412"/>
      <c r="L7" s="394" t="s">
        <v>3</v>
      </c>
      <c r="M7" s="378"/>
      <c r="N7" s="378"/>
      <c r="O7" s="379"/>
      <c r="P7" s="377" t="s">
        <v>4</v>
      </c>
      <c r="Q7" s="378"/>
      <c r="R7" s="378"/>
      <c r="S7" s="379"/>
      <c r="T7" s="372"/>
      <c r="U7" s="373"/>
      <c r="V7" s="373"/>
      <c r="W7" s="374"/>
      <c r="X7" s="399"/>
      <c r="Y7" s="400"/>
    </row>
    <row r="8" spans="1:25" ht="15.75" customHeight="1" x14ac:dyDescent="0.2">
      <c r="A8" s="407"/>
      <c r="B8" s="410"/>
      <c r="C8" s="390"/>
      <c r="D8" s="172" t="s">
        <v>9</v>
      </c>
      <c r="E8" s="172" t="s">
        <v>23</v>
      </c>
      <c r="F8" s="375" t="s">
        <v>7</v>
      </c>
      <c r="G8" s="392" t="s">
        <v>12</v>
      </c>
      <c r="H8" s="172" t="s">
        <v>9</v>
      </c>
      <c r="I8" s="172" t="s">
        <v>10</v>
      </c>
      <c r="J8" s="375" t="s">
        <v>7</v>
      </c>
      <c r="K8" s="392" t="s">
        <v>12</v>
      </c>
      <c r="L8" s="172" t="s">
        <v>9</v>
      </c>
      <c r="M8" s="172" t="s">
        <v>10</v>
      </c>
      <c r="N8" s="375" t="s">
        <v>7</v>
      </c>
      <c r="O8" s="392" t="s">
        <v>12</v>
      </c>
      <c r="P8" s="172" t="s">
        <v>9</v>
      </c>
      <c r="Q8" s="172" t="s">
        <v>10</v>
      </c>
      <c r="R8" s="375" t="s">
        <v>7</v>
      </c>
      <c r="S8" s="392" t="s">
        <v>12</v>
      </c>
      <c r="T8" s="173" t="s">
        <v>9</v>
      </c>
      <c r="U8" s="172" t="s">
        <v>10</v>
      </c>
      <c r="V8" s="375" t="s">
        <v>7</v>
      </c>
      <c r="W8" s="421" t="s">
        <v>12</v>
      </c>
      <c r="X8" s="399"/>
      <c r="Y8" s="400"/>
    </row>
    <row r="9" spans="1:25" ht="80.099999999999994" customHeight="1" thickBot="1" x14ac:dyDescent="0.25">
      <c r="A9" s="408"/>
      <c r="B9" s="411"/>
      <c r="C9" s="391"/>
      <c r="D9" s="174" t="s">
        <v>22</v>
      </c>
      <c r="E9" s="174" t="s">
        <v>22</v>
      </c>
      <c r="F9" s="376"/>
      <c r="G9" s="393"/>
      <c r="H9" s="174" t="s">
        <v>11</v>
      </c>
      <c r="I9" s="174" t="s">
        <v>11</v>
      </c>
      <c r="J9" s="376"/>
      <c r="K9" s="393"/>
      <c r="L9" s="174" t="s">
        <v>11</v>
      </c>
      <c r="M9" s="174" t="s">
        <v>11</v>
      </c>
      <c r="N9" s="376"/>
      <c r="O9" s="393"/>
      <c r="P9" s="174" t="s">
        <v>11</v>
      </c>
      <c r="Q9" s="174" t="s">
        <v>11</v>
      </c>
      <c r="R9" s="376"/>
      <c r="S9" s="393"/>
      <c r="T9" s="175" t="s">
        <v>22</v>
      </c>
      <c r="U9" s="174" t="s">
        <v>22</v>
      </c>
      <c r="V9" s="376"/>
      <c r="W9" s="422"/>
      <c r="X9" s="399"/>
      <c r="Y9" s="400"/>
    </row>
    <row r="10" spans="1:25" s="185" customFormat="1" ht="15.75" customHeight="1" x14ac:dyDescent="0.3">
      <c r="A10" s="176">
        <v>1</v>
      </c>
      <c r="B10" s="177"/>
      <c r="C10" s="178" t="s">
        <v>49</v>
      </c>
      <c r="D10" s="179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1"/>
      <c r="U10" s="182"/>
      <c r="V10" s="182"/>
      <c r="W10" s="183"/>
      <c r="X10" s="184"/>
      <c r="Y10" s="184"/>
    </row>
    <row r="11" spans="1:25" s="138" customFormat="1" ht="15.75" customHeight="1" x14ac:dyDescent="0.25">
      <c r="A11" s="129" t="s">
        <v>61</v>
      </c>
      <c r="B11" s="130" t="s">
        <v>0</v>
      </c>
      <c r="C11" s="345" t="s">
        <v>64</v>
      </c>
      <c r="D11" s="334">
        <v>6</v>
      </c>
      <c r="E11" s="132"/>
      <c r="F11" s="132">
        <v>2</v>
      </c>
      <c r="G11" s="133" t="s">
        <v>69</v>
      </c>
      <c r="H11" s="131"/>
      <c r="I11" s="132"/>
      <c r="J11" s="132"/>
      <c r="K11" s="133"/>
      <c r="L11" s="131"/>
      <c r="M11" s="132"/>
      <c r="N11" s="132"/>
      <c r="O11" s="133"/>
      <c r="P11" s="131"/>
      <c r="Q11" s="132"/>
      <c r="R11" s="132"/>
      <c r="S11" s="133" t="s">
        <v>65</v>
      </c>
      <c r="T11" s="134">
        <f>IF(D11+H11+L11+P11=0,"",D11+H11+L11+P11)</f>
        <v>6</v>
      </c>
      <c r="U11" s="135" t="str">
        <f>IF(E11+I11+M11+Q11=0,"",E11+I11+M11+Q11)</f>
        <v/>
      </c>
      <c r="V11" s="135">
        <f>IF(F11+J11+N11+R11=0,"",F11+J11+N11+R11)</f>
        <v>2</v>
      </c>
      <c r="W11" s="136" t="s">
        <v>28</v>
      </c>
      <c r="X11" s="137" t="s">
        <v>241</v>
      </c>
      <c r="Y11" s="139" t="s">
        <v>282</v>
      </c>
    </row>
    <row r="12" spans="1:25" s="138" customFormat="1" ht="15.75" customHeight="1" x14ac:dyDescent="0.25">
      <c r="A12" s="129" t="s">
        <v>62</v>
      </c>
      <c r="B12" s="130" t="s">
        <v>0</v>
      </c>
      <c r="C12" s="345" t="s">
        <v>315</v>
      </c>
      <c r="D12" s="131">
        <v>6</v>
      </c>
      <c r="E12" s="132"/>
      <c r="F12" s="132">
        <v>2</v>
      </c>
      <c r="G12" s="133" t="s">
        <v>66</v>
      </c>
      <c r="H12" s="131"/>
      <c r="I12" s="132"/>
      <c r="J12" s="132"/>
      <c r="K12" s="133"/>
      <c r="L12" s="131"/>
      <c r="M12" s="132"/>
      <c r="N12" s="132"/>
      <c r="O12" s="133"/>
      <c r="P12" s="131"/>
      <c r="Q12" s="132"/>
      <c r="R12" s="132"/>
      <c r="S12" s="133"/>
      <c r="T12" s="134">
        <f t="shared" ref="T12:T18" si="0">IF(D12+H12+L12+P12=0,"",D12+H12+L12+P12)</f>
        <v>6</v>
      </c>
      <c r="U12" s="135" t="str">
        <f t="shared" ref="U12:U18" si="1">IF(E12+I12+M12+Q12=0,"",E12+I12+M12+Q12)</f>
        <v/>
      </c>
      <c r="V12" s="135">
        <f t="shared" ref="V12:V18" si="2">IF(F12+J12+N12+R12=0,"",F12+J12+N12+R12)</f>
        <v>2</v>
      </c>
      <c r="W12" s="136" t="s">
        <v>28</v>
      </c>
      <c r="X12" s="137" t="s">
        <v>242</v>
      </c>
      <c r="Y12" s="139" t="s">
        <v>275</v>
      </c>
    </row>
    <row r="13" spans="1:25" s="138" customFormat="1" ht="15.75" customHeight="1" x14ac:dyDescent="0.25">
      <c r="A13" s="129" t="s">
        <v>304</v>
      </c>
      <c r="B13" s="130" t="s">
        <v>0</v>
      </c>
      <c r="C13" s="347" t="s">
        <v>314</v>
      </c>
      <c r="D13" s="131"/>
      <c r="E13" s="132"/>
      <c r="F13" s="132"/>
      <c r="G13" s="133"/>
      <c r="H13" s="131">
        <v>12</v>
      </c>
      <c r="I13" s="132"/>
      <c r="J13" s="132">
        <v>6</v>
      </c>
      <c r="K13" s="133" t="s">
        <v>0</v>
      </c>
      <c r="L13" s="131"/>
      <c r="M13" s="132"/>
      <c r="N13" s="132"/>
      <c r="O13" s="133"/>
      <c r="P13" s="131"/>
      <c r="Q13" s="132"/>
      <c r="R13" s="132"/>
      <c r="S13" s="133"/>
      <c r="T13" s="134">
        <f t="shared" si="0"/>
        <v>12</v>
      </c>
      <c r="U13" s="135" t="str">
        <f t="shared" si="1"/>
        <v/>
      </c>
      <c r="V13" s="135">
        <f t="shared" si="2"/>
        <v>6</v>
      </c>
      <c r="W13" s="136" t="s">
        <v>28</v>
      </c>
      <c r="X13" s="137" t="s">
        <v>286</v>
      </c>
      <c r="Y13" s="139" t="s">
        <v>276</v>
      </c>
    </row>
    <row r="14" spans="1:25" s="138" customFormat="1" x14ac:dyDescent="0.25">
      <c r="A14" s="330" t="s">
        <v>302</v>
      </c>
      <c r="B14" s="348" t="s">
        <v>0</v>
      </c>
      <c r="C14" s="357" t="s">
        <v>347</v>
      </c>
      <c r="D14" s="131">
        <v>12</v>
      </c>
      <c r="E14" s="132"/>
      <c r="F14" s="132">
        <v>6</v>
      </c>
      <c r="G14" s="133" t="s">
        <v>66</v>
      </c>
      <c r="H14" s="131"/>
      <c r="I14" s="132"/>
      <c r="J14" s="132"/>
      <c r="K14" s="133"/>
      <c r="L14" s="131"/>
      <c r="M14" s="132"/>
      <c r="N14" s="132"/>
      <c r="O14" s="133"/>
      <c r="P14" s="131"/>
      <c r="Q14" s="132"/>
      <c r="R14" s="132"/>
      <c r="S14" s="133"/>
      <c r="T14" s="134">
        <f t="shared" si="0"/>
        <v>12</v>
      </c>
      <c r="U14" s="135" t="str">
        <f t="shared" si="1"/>
        <v/>
      </c>
      <c r="V14" s="135">
        <f t="shared" si="2"/>
        <v>6</v>
      </c>
      <c r="W14" s="136" t="s">
        <v>28</v>
      </c>
      <c r="X14" s="137" t="s">
        <v>287</v>
      </c>
      <c r="Y14" s="139" t="s">
        <v>277</v>
      </c>
    </row>
    <row r="15" spans="1:25" s="138" customFormat="1" x14ac:dyDescent="0.25">
      <c r="A15" s="129" t="s">
        <v>295</v>
      </c>
      <c r="B15" s="130" t="s">
        <v>0</v>
      </c>
      <c r="C15" s="347" t="s">
        <v>341</v>
      </c>
      <c r="D15" s="131"/>
      <c r="E15" s="132"/>
      <c r="F15" s="132"/>
      <c r="G15" s="133"/>
      <c r="H15" s="131">
        <v>10</v>
      </c>
      <c r="I15" s="132">
        <v>4</v>
      </c>
      <c r="J15" s="132">
        <v>8</v>
      </c>
      <c r="K15" s="133" t="s">
        <v>66</v>
      </c>
      <c r="L15" s="131"/>
      <c r="M15" s="132"/>
      <c r="N15" s="132"/>
      <c r="O15" s="133"/>
      <c r="P15" s="131"/>
      <c r="Q15" s="132"/>
      <c r="R15" s="132"/>
      <c r="S15" s="133"/>
      <c r="T15" s="134">
        <f t="shared" si="0"/>
        <v>10</v>
      </c>
      <c r="U15" s="135">
        <f t="shared" si="1"/>
        <v>4</v>
      </c>
      <c r="V15" s="135">
        <f t="shared" si="2"/>
        <v>8</v>
      </c>
      <c r="W15" s="136" t="s">
        <v>28</v>
      </c>
      <c r="X15" s="358" t="s">
        <v>243</v>
      </c>
      <c r="Y15" s="359" t="s">
        <v>283</v>
      </c>
    </row>
    <row r="16" spans="1:25" s="138" customFormat="1" x14ac:dyDescent="0.25">
      <c r="A16" s="186" t="s">
        <v>298</v>
      </c>
      <c r="B16" s="130" t="s">
        <v>0</v>
      </c>
      <c r="C16" s="357" t="s">
        <v>306</v>
      </c>
      <c r="D16" s="131"/>
      <c r="E16" s="132">
        <v>28</v>
      </c>
      <c r="F16" s="132">
        <v>5</v>
      </c>
      <c r="G16" s="133" t="s">
        <v>127</v>
      </c>
      <c r="H16" s="131"/>
      <c r="I16" s="132"/>
      <c r="J16" s="132"/>
      <c r="K16" s="133"/>
      <c r="L16" s="131"/>
      <c r="M16" s="132"/>
      <c r="N16" s="132"/>
      <c r="O16" s="133"/>
      <c r="P16" s="131"/>
      <c r="Q16" s="132"/>
      <c r="R16" s="132"/>
      <c r="S16" s="133"/>
      <c r="T16" s="134" t="str">
        <f>IF(D16+H16+L16+P16=0,"",D16+H16+L16+P16)</f>
        <v/>
      </c>
      <c r="U16" s="135">
        <f>IF(E16+I16+M16+Q16=0,"",E16+I16+M16+Q16)</f>
        <v>28</v>
      </c>
      <c r="V16" s="135">
        <f>IF(F16+J16+N16+R16=0,"",F16+J16+N16+R16)</f>
        <v>5</v>
      </c>
      <c r="W16" s="136" t="s">
        <v>28</v>
      </c>
      <c r="X16" s="358" t="s">
        <v>349</v>
      </c>
      <c r="Y16" s="359" t="s">
        <v>285</v>
      </c>
    </row>
    <row r="17" spans="1:25" s="138" customFormat="1" ht="15.75" customHeight="1" x14ac:dyDescent="0.25">
      <c r="A17" s="351" t="s">
        <v>63</v>
      </c>
      <c r="B17" s="130" t="s">
        <v>0</v>
      </c>
      <c r="C17" s="352" t="s">
        <v>232</v>
      </c>
      <c r="D17" s="131">
        <v>6</v>
      </c>
      <c r="E17" s="132"/>
      <c r="F17" s="132">
        <v>2</v>
      </c>
      <c r="G17" s="133" t="s">
        <v>127</v>
      </c>
      <c r="H17" s="131"/>
      <c r="I17" s="132"/>
      <c r="J17" s="132"/>
      <c r="K17" s="133"/>
      <c r="L17" s="131"/>
      <c r="M17" s="132"/>
      <c r="N17" s="132"/>
      <c r="O17" s="133"/>
      <c r="P17" s="131"/>
      <c r="Q17" s="132"/>
      <c r="R17" s="132"/>
      <c r="S17" s="133"/>
      <c r="T17" s="134">
        <f t="shared" si="0"/>
        <v>6</v>
      </c>
      <c r="U17" s="135" t="str">
        <f t="shared" si="1"/>
        <v/>
      </c>
      <c r="V17" s="135">
        <f t="shared" si="2"/>
        <v>2</v>
      </c>
      <c r="W17" s="136" t="s">
        <v>28</v>
      </c>
      <c r="X17" s="358" t="s">
        <v>241</v>
      </c>
      <c r="Y17" s="353" t="s">
        <v>282</v>
      </c>
    </row>
    <row r="18" spans="1:25" s="138" customFormat="1" ht="15.75" customHeight="1" x14ac:dyDescent="0.25">
      <c r="A18" s="365" t="s">
        <v>310</v>
      </c>
      <c r="B18" s="130" t="s">
        <v>0</v>
      </c>
      <c r="C18" s="347" t="s">
        <v>343</v>
      </c>
      <c r="D18" s="131">
        <v>6</v>
      </c>
      <c r="E18" s="132">
        <v>4</v>
      </c>
      <c r="F18" s="132">
        <v>3</v>
      </c>
      <c r="G18" s="133" t="s">
        <v>127</v>
      </c>
      <c r="H18" s="131"/>
      <c r="I18" s="132"/>
      <c r="J18" s="132"/>
      <c r="K18" s="133"/>
      <c r="L18" s="131"/>
      <c r="M18" s="132"/>
      <c r="N18" s="132"/>
      <c r="O18" s="133"/>
      <c r="P18" s="131"/>
      <c r="Q18" s="132"/>
      <c r="R18" s="132"/>
      <c r="S18" s="133"/>
      <c r="T18" s="134">
        <f t="shared" si="0"/>
        <v>6</v>
      </c>
      <c r="U18" s="135">
        <f t="shared" si="1"/>
        <v>4</v>
      </c>
      <c r="V18" s="135">
        <f t="shared" si="2"/>
        <v>3</v>
      </c>
      <c r="W18" s="136" t="s">
        <v>28</v>
      </c>
      <c r="X18" s="358" t="s">
        <v>350</v>
      </c>
      <c r="Y18" s="359" t="s">
        <v>284</v>
      </c>
    </row>
    <row r="19" spans="1:25" s="138" customFormat="1" ht="15.75" customHeight="1" x14ac:dyDescent="0.25">
      <c r="A19" s="351" t="s">
        <v>67</v>
      </c>
      <c r="B19" s="140" t="s">
        <v>0</v>
      </c>
      <c r="C19" s="352" t="s">
        <v>68</v>
      </c>
      <c r="D19" s="141"/>
      <c r="E19" s="142"/>
      <c r="F19" s="142"/>
      <c r="G19" s="132"/>
      <c r="H19" s="141"/>
      <c r="I19" s="142"/>
      <c r="J19" s="142"/>
      <c r="K19" s="132"/>
      <c r="L19" s="141"/>
      <c r="M19" s="142"/>
      <c r="N19" s="142"/>
      <c r="O19" s="132"/>
      <c r="P19" s="141">
        <v>20</v>
      </c>
      <c r="Q19" s="142"/>
      <c r="R19" s="142">
        <v>2</v>
      </c>
      <c r="S19" s="132" t="s">
        <v>69</v>
      </c>
      <c r="T19" s="134">
        <f t="shared" ref="T19:T49" si="3">IF(D19+H19+L19+P19=0,"",D19+H19+L19+P19)</f>
        <v>20</v>
      </c>
      <c r="U19" s="135" t="str">
        <f t="shared" ref="U19:U49" si="4">IF(E19+I19+M19+Q19=0,"",E19+I19+M19+Q19)</f>
        <v/>
      </c>
      <c r="V19" s="135">
        <f t="shared" ref="V19:V49" si="5">IF(F19+J19+N19+R19=0,"",F19+J19+N19+R19)</f>
        <v>2</v>
      </c>
      <c r="W19" s="136" t="s">
        <v>28</v>
      </c>
      <c r="X19" s="358" t="s">
        <v>241</v>
      </c>
      <c r="Y19" s="353" t="s">
        <v>282</v>
      </c>
    </row>
    <row r="20" spans="1:25" s="138" customFormat="1" ht="15.75" customHeight="1" x14ac:dyDescent="0.25">
      <c r="A20" s="186" t="s">
        <v>70</v>
      </c>
      <c r="B20" s="140" t="s">
        <v>0</v>
      </c>
      <c r="C20" s="347" t="s">
        <v>71</v>
      </c>
      <c r="D20" s="141"/>
      <c r="E20" s="142"/>
      <c r="F20" s="142"/>
      <c r="G20" s="132"/>
      <c r="H20" s="141"/>
      <c r="I20" s="142"/>
      <c r="J20" s="142"/>
      <c r="K20" s="132"/>
      <c r="L20" s="141"/>
      <c r="M20" s="142"/>
      <c r="N20" s="142"/>
      <c r="O20" s="132"/>
      <c r="P20" s="141">
        <v>28</v>
      </c>
      <c r="Q20" s="142"/>
      <c r="R20" s="142">
        <v>4</v>
      </c>
      <c r="S20" s="132" t="s">
        <v>69</v>
      </c>
      <c r="T20" s="134">
        <f t="shared" si="3"/>
        <v>28</v>
      </c>
      <c r="U20" s="135" t="str">
        <f t="shared" si="4"/>
        <v/>
      </c>
      <c r="V20" s="135">
        <f t="shared" si="5"/>
        <v>4</v>
      </c>
      <c r="W20" s="136" t="s">
        <v>28</v>
      </c>
      <c r="X20" s="358" t="s">
        <v>286</v>
      </c>
      <c r="Y20" s="359" t="s">
        <v>276</v>
      </c>
    </row>
    <row r="21" spans="1:25" s="138" customFormat="1" ht="15.75" customHeight="1" x14ac:dyDescent="0.25">
      <c r="A21" s="186" t="s">
        <v>362</v>
      </c>
      <c r="B21" s="140" t="s">
        <v>0</v>
      </c>
      <c r="C21" s="347" t="s">
        <v>344</v>
      </c>
      <c r="D21" s="141"/>
      <c r="E21" s="142"/>
      <c r="F21" s="142"/>
      <c r="G21" s="132"/>
      <c r="H21" s="141"/>
      <c r="I21" s="142">
        <v>20</v>
      </c>
      <c r="J21" s="142">
        <v>2</v>
      </c>
      <c r="K21" s="132" t="s">
        <v>128</v>
      </c>
      <c r="L21" s="141"/>
      <c r="M21" s="142"/>
      <c r="N21" s="142"/>
      <c r="O21" s="132"/>
      <c r="P21" s="141"/>
      <c r="Q21" s="142"/>
      <c r="R21" s="142"/>
      <c r="S21" s="132"/>
      <c r="T21" s="134" t="str">
        <f>IF(D21+H21+L21+P21=0,"",D21+H21+L21+P21)</f>
        <v/>
      </c>
      <c r="U21" s="135">
        <f>IF(E21+I21+M21+Q21=0,"",E21+I21+M21+Q21)</f>
        <v>20</v>
      </c>
      <c r="V21" s="135">
        <f>IF(F21+J21+N21+R21=0,"",F21+J21+N21+R21)</f>
        <v>2</v>
      </c>
      <c r="W21" s="136" t="s">
        <v>28</v>
      </c>
      <c r="X21" s="358" t="s">
        <v>349</v>
      </c>
      <c r="Y21" s="359" t="s">
        <v>285</v>
      </c>
    </row>
    <row r="22" spans="1:25" s="138" customFormat="1" x14ac:dyDescent="0.25">
      <c r="A22" s="186" t="s">
        <v>299</v>
      </c>
      <c r="B22" s="140" t="s">
        <v>0</v>
      </c>
      <c r="C22" s="357" t="s">
        <v>342</v>
      </c>
      <c r="D22" s="141"/>
      <c r="E22" s="142"/>
      <c r="F22" s="142"/>
      <c r="G22" s="132"/>
      <c r="H22" s="141"/>
      <c r="I22" s="142"/>
      <c r="J22" s="142"/>
      <c r="K22" s="132"/>
      <c r="L22" s="141"/>
      <c r="M22" s="142">
        <v>28</v>
      </c>
      <c r="N22" s="142">
        <v>4</v>
      </c>
      <c r="O22" s="132" t="s">
        <v>127</v>
      </c>
      <c r="P22" s="141"/>
      <c r="Q22" s="142"/>
      <c r="R22" s="142"/>
      <c r="S22" s="132"/>
      <c r="T22" s="134" t="str">
        <f>IF(D22+H22+L22+P22=0,"",D22+H22+L22+P22)</f>
        <v/>
      </c>
      <c r="U22" s="135" t="str">
        <f>IF(E22+I22+M21+Q22=0,"",E22+I22+M22+Q22)</f>
        <v/>
      </c>
      <c r="V22" s="135" t="str">
        <f>IF(F22+J22+N21+R22=0,"",F22+J22+N22+R22)</f>
        <v/>
      </c>
      <c r="W22" s="136" t="s">
        <v>28</v>
      </c>
      <c r="X22" s="358" t="s">
        <v>349</v>
      </c>
      <c r="Y22" s="359" t="s">
        <v>244</v>
      </c>
    </row>
    <row r="23" spans="1:25" s="138" customFormat="1" ht="15.75" customHeight="1" x14ac:dyDescent="0.25">
      <c r="A23" s="186" t="s">
        <v>318</v>
      </c>
      <c r="B23" s="140" t="s">
        <v>0</v>
      </c>
      <c r="C23" s="347" t="s">
        <v>313</v>
      </c>
      <c r="D23" s="141"/>
      <c r="E23" s="142"/>
      <c r="F23" s="142"/>
      <c r="G23" s="132"/>
      <c r="H23" s="141">
        <v>10</v>
      </c>
      <c r="I23" s="142">
        <v>4</v>
      </c>
      <c r="J23" s="142">
        <v>2</v>
      </c>
      <c r="K23" s="132" t="s">
        <v>280</v>
      </c>
      <c r="L23" s="141"/>
      <c r="M23" s="142"/>
      <c r="N23" s="142"/>
      <c r="O23" s="132"/>
      <c r="P23" s="141"/>
      <c r="Q23" s="142"/>
      <c r="R23" s="142"/>
      <c r="S23" s="132" t="s">
        <v>65</v>
      </c>
      <c r="T23" s="134">
        <f t="shared" si="3"/>
        <v>10</v>
      </c>
      <c r="U23" s="135">
        <f t="shared" si="4"/>
        <v>4</v>
      </c>
      <c r="V23" s="135">
        <f t="shared" si="5"/>
        <v>2</v>
      </c>
      <c r="W23" s="136" t="s">
        <v>28</v>
      </c>
      <c r="X23" s="358" t="s">
        <v>245</v>
      </c>
      <c r="Y23" s="359" t="s">
        <v>278</v>
      </c>
    </row>
    <row r="24" spans="1:25" s="138" customFormat="1" ht="15.75" customHeight="1" x14ac:dyDescent="0.25">
      <c r="A24" s="186" t="s">
        <v>319</v>
      </c>
      <c r="B24" s="140" t="s">
        <v>0</v>
      </c>
      <c r="C24" s="347" t="s">
        <v>311</v>
      </c>
      <c r="D24" s="141"/>
      <c r="E24" s="142"/>
      <c r="F24" s="142"/>
      <c r="G24" s="132"/>
      <c r="H24" s="141"/>
      <c r="I24" s="142"/>
      <c r="J24" s="142"/>
      <c r="K24" s="132"/>
      <c r="L24" s="141">
        <v>12</v>
      </c>
      <c r="M24" s="142">
        <v>4</v>
      </c>
      <c r="N24" s="142">
        <v>4</v>
      </c>
      <c r="O24" s="132" t="s">
        <v>281</v>
      </c>
      <c r="P24" s="141"/>
      <c r="Q24" s="142"/>
      <c r="R24" s="142"/>
      <c r="S24" s="132" t="s">
        <v>65</v>
      </c>
      <c r="T24" s="134">
        <f t="shared" si="3"/>
        <v>12</v>
      </c>
      <c r="U24" s="135">
        <f t="shared" si="4"/>
        <v>4</v>
      </c>
      <c r="V24" s="135">
        <f t="shared" si="5"/>
        <v>4</v>
      </c>
      <c r="W24" s="136" t="s">
        <v>28</v>
      </c>
      <c r="X24" s="358" t="s">
        <v>245</v>
      </c>
      <c r="Y24" s="359" t="s">
        <v>278</v>
      </c>
    </row>
    <row r="25" spans="1:25" s="138" customFormat="1" ht="15.75" customHeight="1" x14ac:dyDescent="0.25">
      <c r="A25" s="186" t="s">
        <v>320</v>
      </c>
      <c r="B25" s="140" t="s">
        <v>0</v>
      </c>
      <c r="C25" s="347" t="s">
        <v>312</v>
      </c>
      <c r="D25" s="141"/>
      <c r="E25" s="142"/>
      <c r="F25" s="142"/>
      <c r="G25" s="132"/>
      <c r="H25" s="141"/>
      <c r="I25" s="142"/>
      <c r="J25" s="142"/>
      <c r="K25" s="132"/>
      <c r="L25" s="141"/>
      <c r="M25" s="142"/>
      <c r="N25" s="142"/>
      <c r="O25" s="132"/>
      <c r="P25" s="141">
        <v>14</v>
      </c>
      <c r="Q25" s="142">
        <v>4</v>
      </c>
      <c r="R25" s="142">
        <v>2</v>
      </c>
      <c r="S25" s="132" t="s">
        <v>69</v>
      </c>
      <c r="T25" s="134">
        <f t="shared" si="3"/>
        <v>14</v>
      </c>
      <c r="U25" s="135">
        <f t="shared" si="4"/>
        <v>4</v>
      </c>
      <c r="V25" s="135">
        <f t="shared" si="5"/>
        <v>2</v>
      </c>
      <c r="W25" s="136" t="s">
        <v>28</v>
      </c>
      <c r="X25" s="358" t="s">
        <v>245</v>
      </c>
      <c r="Y25" s="359" t="s">
        <v>278</v>
      </c>
    </row>
    <row r="26" spans="1:25" s="138" customFormat="1" x14ac:dyDescent="0.25">
      <c r="A26" s="351" t="s">
        <v>73</v>
      </c>
      <c r="B26" s="140" t="s">
        <v>0</v>
      </c>
      <c r="C26" s="350" t="s">
        <v>303</v>
      </c>
      <c r="D26" s="141"/>
      <c r="E26" s="142"/>
      <c r="F26" s="142"/>
      <c r="G26" s="132"/>
      <c r="H26" s="141"/>
      <c r="I26" s="142"/>
      <c r="J26" s="142"/>
      <c r="K26" s="132"/>
      <c r="L26" s="141"/>
      <c r="M26" s="142"/>
      <c r="N26" s="142"/>
      <c r="O26" s="132"/>
      <c r="P26" s="141">
        <v>16</v>
      </c>
      <c r="Q26" s="142">
        <v>12</v>
      </c>
      <c r="R26" s="142">
        <v>8</v>
      </c>
      <c r="S26" s="132" t="s">
        <v>128</v>
      </c>
      <c r="T26" s="134">
        <f t="shared" si="3"/>
        <v>16</v>
      </c>
      <c r="U26" s="135">
        <f t="shared" si="4"/>
        <v>12</v>
      </c>
      <c r="V26" s="135">
        <f t="shared" si="5"/>
        <v>8</v>
      </c>
      <c r="W26" s="136" t="s">
        <v>28</v>
      </c>
      <c r="X26" s="349" t="s">
        <v>245</v>
      </c>
      <c r="Y26" s="353" t="s">
        <v>291</v>
      </c>
    </row>
    <row r="27" spans="1:25" s="138" customFormat="1" ht="15.75" customHeight="1" x14ac:dyDescent="0.25">
      <c r="A27" s="186" t="s">
        <v>74</v>
      </c>
      <c r="B27" s="140" t="s">
        <v>0</v>
      </c>
      <c r="C27" s="347" t="s">
        <v>75</v>
      </c>
      <c r="D27" s="141"/>
      <c r="E27" s="142"/>
      <c r="F27" s="142"/>
      <c r="G27" s="132"/>
      <c r="H27" s="141"/>
      <c r="I27" s="142"/>
      <c r="J27" s="142"/>
      <c r="K27" s="132"/>
      <c r="L27" s="141">
        <v>14</v>
      </c>
      <c r="M27" s="142"/>
      <c r="N27" s="142">
        <v>2</v>
      </c>
      <c r="O27" s="132" t="s">
        <v>128</v>
      </c>
      <c r="P27" s="141"/>
      <c r="Q27" s="142"/>
      <c r="R27" s="142"/>
      <c r="S27" s="132"/>
      <c r="T27" s="134">
        <f t="shared" si="3"/>
        <v>14</v>
      </c>
      <c r="U27" s="135" t="str">
        <f t="shared" si="4"/>
        <v/>
      </c>
      <c r="V27" s="135">
        <f t="shared" si="5"/>
        <v>2</v>
      </c>
      <c r="W27" s="136" t="s">
        <v>28</v>
      </c>
      <c r="X27" s="358" t="s">
        <v>351</v>
      </c>
      <c r="Y27" s="359" t="s">
        <v>248</v>
      </c>
    </row>
    <row r="28" spans="1:25" s="138" customFormat="1" ht="15.75" customHeight="1" x14ac:dyDescent="0.25">
      <c r="A28" s="186" t="s">
        <v>76</v>
      </c>
      <c r="B28" s="140" t="s">
        <v>0</v>
      </c>
      <c r="C28" s="347" t="s">
        <v>77</v>
      </c>
      <c r="D28" s="141"/>
      <c r="E28" s="142"/>
      <c r="F28" s="142"/>
      <c r="G28" s="132"/>
      <c r="H28" s="141"/>
      <c r="I28" s="142"/>
      <c r="J28" s="142"/>
      <c r="K28" s="132"/>
      <c r="L28" s="335">
        <v>16</v>
      </c>
      <c r="M28" s="142"/>
      <c r="N28" s="142">
        <v>3</v>
      </c>
      <c r="O28" s="132" t="s">
        <v>128</v>
      </c>
      <c r="P28" s="141"/>
      <c r="Q28" s="142"/>
      <c r="R28" s="142"/>
      <c r="S28" s="132"/>
      <c r="T28" s="134">
        <f t="shared" si="3"/>
        <v>16</v>
      </c>
      <c r="U28" s="135" t="str">
        <f t="shared" si="4"/>
        <v/>
      </c>
      <c r="V28" s="135">
        <f t="shared" si="5"/>
        <v>3</v>
      </c>
      <c r="W28" s="136" t="s">
        <v>28</v>
      </c>
      <c r="X28" s="358" t="s">
        <v>249</v>
      </c>
      <c r="Y28" s="359" t="s">
        <v>250</v>
      </c>
    </row>
    <row r="29" spans="1:25" s="138" customFormat="1" ht="15.75" customHeight="1" x14ac:dyDescent="0.25">
      <c r="A29" s="186" t="s">
        <v>78</v>
      </c>
      <c r="B29" s="140" t="s">
        <v>0</v>
      </c>
      <c r="C29" s="347" t="s">
        <v>79</v>
      </c>
      <c r="D29" s="141">
        <v>6</v>
      </c>
      <c r="E29" s="142">
        <v>2</v>
      </c>
      <c r="F29" s="142">
        <v>2</v>
      </c>
      <c r="G29" s="132" t="s">
        <v>128</v>
      </c>
      <c r="H29" s="141"/>
      <c r="I29" s="142"/>
      <c r="J29" s="142"/>
      <c r="K29" s="132"/>
      <c r="L29" s="141"/>
      <c r="M29" s="142"/>
      <c r="N29" s="142"/>
      <c r="O29" s="132"/>
      <c r="P29" s="141"/>
      <c r="Q29" s="142"/>
      <c r="R29" s="142"/>
      <c r="S29" s="132"/>
      <c r="T29" s="134">
        <f t="shared" si="3"/>
        <v>6</v>
      </c>
      <c r="U29" s="135">
        <f t="shared" si="4"/>
        <v>2</v>
      </c>
      <c r="V29" s="135">
        <f t="shared" si="5"/>
        <v>2</v>
      </c>
      <c r="W29" s="136" t="s">
        <v>28</v>
      </c>
      <c r="X29" s="358" t="s">
        <v>246</v>
      </c>
      <c r="Y29" s="359" t="s">
        <v>247</v>
      </c>
    </row>
    <row r="30" spans="1:25" s="147" customFormat="1" ht="15.75" customHeight="1" x14ac:dyDescent="0.3">
      <c r="A30" s="88" t="s">
        <v>308</v>
      </c>
      <c r="B30" s="144" t="s">
        <v>0</v>
      </c>
      <c r="C30" s="12" t="s">
        <v>120</v>
      </c>
      <c r="D30" s="141"/>
      <c r="E30" s="142">
        <v>20</v>
      </c>
      <c r="F30" s="142">
        <v>2</v>
      </c>
      <c r="G30" s="145" t="s">
        <v>127</v>
      </c>
      <c r="H30" s="141"/>
      <c r="I30" s="142"/>
      <c r="J30" s="142"/>
      <c r="K30" s="145"/>
      <c r="L30" s="141"/>
      <c r="M30" s="142"/>
      <c r="N30" s="142"/>
      <c r="O30" s="145"/>
      <c r="P30" s="141"/>
      <c r="Q30" s="142"/>
      <c r="R30" s="142"/>
      <c r="S30" s="145"/>
      <c r="T30" s="134" t="str">
        <f t="shared" si="3"/>
        <v/>
      </c>
      <c r="U30" s="135">
        <f t="shared" si="4"/>
        <v>20</v>
      </c>
      <c r="V30" s="135">
        <f t="shared" si="5"/>
        <v>2</v>
      </c>
      <c r="W30" s="146" t="s">
        <v>28</v>
      </c>
      <c r="X30" s="358" t="s">
        <v>255</v>
      </c>
      <c r="Y30" s="358" t="s">
        <v>256</v>
      </c>
    </row>
    <row r="31" spans="1:25" s="138" customFormat="1" ht="15.75" customHeight="1" x14ac:dyDescent="0.25">
      <c r="A31" s="186" t="s">
        <v>80</v>
      </c>
      <c r="B31" s="140" t="s">
        <v>38</v>
      </c>
      <c r="C31" s="347" t="s">
        <v>81</v>
      </c>
      <c r="D31" s="141"/>
      <c r="E31" s="142"/>
      <c r="F31" s="142"/>
      <c r="G31" s="132"/>
      <c r="H31" s="141">
        <v>6</v>
      </c>
      <c r="I31" s="142"/>
      <c r="J31" s="142">
        <v>4</v>
      </c>
      <c r="K31" s="132" t="s">
        <v>66</v>
      </c>
      <c r="L31" s="141"/>
      <c r="M31" s="142"/>
      <c r="N31" s="142"/>
      <c r="O31" s="132"/>
      <c r="P31" s="141"/>
      <c r="Q31" s="142"/>
      <c r="R31" s="142"/>
      <c r="S31" s="132"/>
      <c r="T31" s="134">
        <f>IF(D31+H31+L31+P31=0,"",D31+H31+L31+P31)</f>
        <v>6</v>
      </c>
      <c r="U31" s="135" t="str">
        <f>IF(E31+I31+M31+Q31=0,"",E31+I31+M31+Q31)</f>
        <v/>
      </c>
      <c r="V31" s="135">
        <f>IF(F31+J31+N31+R31=0,"",F31+J31+N31+R31)</f>
        <v>4</v>
      </c>
      <c r="W31" s="136" t="s">
        <v>28</v>
      </c>
      <c r="X31" s="358" t="s">
        <v>351</v>
      </c>
      <c r="Y31" s="359" t="s">
        <v>252</v>
      </c>
    </row>
    <row r="32" spans="1:25" s="138" customFormat="1" ht="15.75" customHeight="1" x14ac:dyDescent="0.25">
      <c r="A32" s="186" t="s">
        <v>82</v>
      </c>
      <c r="B32" s="140" t="s">
        <v>37</v>
      </c>
      <c r="C32" s="347" t="s">
        <v>231</v>
      </c>
      <c r="D32" s="141"/>
      <c r="E32" s="142"/>
      <c r="F32" s="142"/>
      <c r="G32" s="132"/>
      <c r="H32" s="141"/>
      <c r="I32" s="142"/>
      <c r="J32" s="142"/>
      <c r="K32" s="132"/>
      <c r="L32" s="141">
        <v>6</v>
      </c>
      <c r="M32" s="142"/>
      <c r="N32" s="142">
        <v>2</v>
      </c>
      <c r="O32" s="132" t="s">
        <v>127</v>
      </c>
      <c r="P32" s="141"/>
      <c r="Q32" s="142"/>
      <c r="R32" s="142"/>
      <c r="S32" s="132"/>
      <c r="T32" s="134">
        <f t="shared" si="3"/>
        <v>6</v>
      </c>
      <c r="U32" s="135" t="str">
        <f t="shared" si="4"/>
        <v/>
      </c>
      <c r="V32" s="135">
        <f t="shared" si="5"/>
        <v>2</v>
      </c>
      <c r="W32" s="136" t="s">
        <v>28</v>
      </c>
      <c r="X32" s="358" t="s">
        <v>351</v>
      </c>
      <c r="Y32" s="359" t="s">
        <v>252</v>
      </c>
    </row>
    <row r="33" spans="1:25" s="138" customFormat="1" ht="15.75" customHeight="1" x14ac:dyDescent="0.25">
      <c r="A33" s="186" t="s">
        <v>83</v>
      </c>
      <c r="B33" s="140" t="s">
        <v>37</v>
      </c>
      <c r="C33" s="347" t="s">
        <v>230</v>
      </c>
      <c r="D33" s="141"/>
      <c r="E33" s="142"/>
      <c r="F33" s="142"/>
      <c r="G33" s="132"/>
      <c r="H33" s="141"/>
      <c r="I33" s="142"/>
      <c r="J33" s="142"/>
      <c r="K33" s="132"/>
      <c r="L33" s="141">
        <v>8</v>
      </c>
      <c r="M33" s="142"/>
      <c r="N33" s="142">
        <v>2</v>
      </c>
      <c r="O33" s="132" t="s">
        <v>128</v>
      </c>
      <c r="P33" s="141"/>
      <c r="Q33" s="142"/>
      <c r="R33" s="142"/>
      <c r="S33" s="132"/>
      <c r="T33" s="134">
        <f t="shared" si="3"/>
        <v>8</v>
      </c>
      <c r="U33" s="135" t="str">
        <f t="shared" si="4"/>
        <v/>
      </c>
      <c r="V33" s="135">
        <f t="shared" si="5"/>
        <v>2</v>
      </c>
      <c r="W33" s="136" t="s">
        <v>28</v>
      </c>
      <c r="X33" s="358" t="s">
        <v>351</v>
      </c>
      <c r="Y33" s="359" t="s">
        <v>252</v>
      </c>
    </row>
    <row r="34" spans="1:25" s="138" customFormat="1" ht="15.75" customHeight="1" x14ac:dyDescent="0.25">
      <c r="A34" s="186" t="s">
        <v>84</v>
      </c>
      <c r="B34" s="140" t="s">
        <v>38</v>
      </c>
      <c r="C34" s="347" t="s">
        <v>85</v>
      </c>
      <c r="D34" s="141"/>
      <c r="E34" s="142"/>
      <c r="F34" s="142"/>
      <c r="G34" s="132"/>
      <c r="H34" s="141"/>
      <c r="I34" s="142"/>
      <c r="J34" s="142"/>
      <c r="K34" s="132"/>
      <c r="L34" s="141">
        <v>6</v>
      </c>
      <c r="M34" s="142"/>
      <c r="N34" s="142">
        <v>2</v>
      </c>
      <c r="O34" s="132" t="s">
        <v>66</v>
      </c>
      <c r="P34" s="141"/>
      <c r="Q34" s="142"/>
      <c r="R34" s="142"/>
      <c r="S34" s="132"/>
      <c r="T34" s="134">
        <f t="shared" si="3"/>
        <v>6</v>
      </c>
      <c r="U34" s="135" t="str">
        <f t="shared" si="4"/>
        <v/>
      </c>
      <c r="V34" s="135">
        <f t="shared" si="5"/>
        <v>2</v>
      </c>
      <c r="W34" s="136" t="s">
        <v>28</v>
      </c>
      <c r="X34" s="358" t="s">
        <v>249</v>
      </c>
      <c r="Y34" s="359" t="s">
        <v>296</v>
      </c>
    </row>
    <row r="35" spans="1:25" s="138" customFormat="1" ht="15.75" customHeight="1" x14ac:dyDescent="0.25">
      <c r="A35" s="186" t="s">
        <v>86</v>
      </c>
      <c r="B35" s="140" t="s">
        <v>38</v>
      </c>
      <c r="C35" s="347" t="s">
        <v>87</v>
      </c>
      <c r="D35" s="141"/>
      <c r="E35" s="142"/>
      <c r="F35" s="142"/>
      <c r="G35" s="132"/>
      <c r="H35" s="141"/>
      <c r="I35" s="142"/>
      <c r="J35" s="142"/>
      <c r="K35" s="132"/>
      <c r="L35" s="141">
        <v>8</v>
      </c>
      <c r="M35" s="142"/>
      <c r="N35" s="142">
        <v>2</v>
      </c>
      <c r="O35" s="132" t="s">
        <v>128</v>
      </c>
      <c r="P35" s="141"/>
      <c r="Q35" s="142"/>
      <c r="R35" s="142"/>
      <c r="S35" s="132"/>
      <c r="T35" s="134">
        <f t="shared" si="3"/>
        <v>8</v>
      </c>
      <c r="U35" s="135" t="str">
        <f t="shared" si="4"/>
        <v/>
      </c>
      <c r="V35" s="135">
        <f t="shared" si="5"/>
        <v>2</v>
      </c>
      <c r="W35" s="136" t="s">
        <v>28</v>
      </c>
      <c r="X35" s="358" t="s">
        <v>249</v>
      </c>
      <c r="Y35" s="359" t="s">
        <v>296</v>
      </c>
    </row>
    <row r="36" spans="1:25" s="138" customFormat="1" ht="15.75" customHeight="1" x14ac:dyDescent="0.25">
      <c r="A36" s="186" t="s">
        <v>338</v>
      </c>
      <c r="B36" s="140" t="s">
        <v>38</v>
      </c>
      <c r="C36" s="347" t="s">
        <v>333</v>
      </c>
      <c r="D36" s="141"/>
      <c r="E36" s="142"/>
      <c r="F36" s="142"/>
      <c r="G36" s="132"/>
      <c r="H36" s="141"/>
      <c r="I36" s="142"/>
      <c r="J36" s="142"/>
      <c r="K36" s="132"/>
      <c r="L36" s="141">
        <v>4</v>
      </c>
      <c r="M36" s="142"/>
      <c r="N36" s="142">
        <v>2</v>
      </c>
      <c r="O36" s="132" t="s">
        <v>128</v>
      </c>
      <c r="P36" s="141"/>
      <c r="Q36" s="142"/>
      <c r="R36" s="142"/>
      <c r="S36" s="132"/>
      <c r="T36" s="134">
        <f t="shared" si="3"/>
        <v>4</v>
      </c>
      <c r="U36" s="135" t="str">
        <f t="shared" si="4"/>
        <v/>
      </c>
      <c r="V36" s="135">
        <f t="shared" si="5"/>
        <v>2</v>
      </c>
      <c r="W36" s="157" t="s">
        <v>28</v>
      </c>
      <c r="X36" s="358" t="s">
        <v>246</v>
      </c>
      <c r="Y36" s="359" t="s">
        <v>247</v>
      </c>
    </row>
    <row r="37" spans="1:25" s="138" customFormat="1" ht="15.75" customHeight="1" x14ac:dyDescent="0.25">
      <c r="A37" s="129" t="s">
        <v>88</v>
      </c>
      <c r="B37" s="140" t="s">
        <v>39</v>
      </c>
      <c r="C37" s="347" t="s">
        <v>89</v>
      </c>
      <c r="D37" s="141"/>
      <c r="E37" s="142"/>
      <c r="F37" s="142"/>
      <c r="G37" s="132"/>
      <c r="H37" s="141">
        <v>6</v>
      </c>
      <c r="I37" s="142"/>
      <c r="J37" s="142">
        <v>4</v>
      </c>
      <c r="K37" s="132" t="s">
        <v>66</v>
      </c>
      <c r="L37" s="141"/>
      <c r="M37" s="142"/>
      <c r="N37" s="142"/>
      <c r="O37" s="132"/>
      <c r="P37" s="141"/>
      <c r="Q37" s="142"/>
      <c r="R37" s="142"/>
      <c r="S37" s="132"/>
      <c r="T37" s="134">
        <f t="shared" si="3"/>
        <v>6</v>
      </c>
      <c r="U37" s="135" t="str">
        <f t="shared" si="4"/>
        <v/>
      </c>
      <c r="V37" s="135">
        <f t="shared" si="5"/>
        <v>4</v>
      </c>
      <c r="W37" s="157" t="s">
        <v>28</v>
      </c>
      <c r="X37" s="360" t="s">
        <v>290</v>
      </c>
      <c r="Y37" s="359" t="s">
        <v>288</v>
      </c>
    </row>
    <row r="38" spans="1:25" s="138" customFormat="1" ht="15.75" customHeight="1" x14ac:dyDescent="0.25">
      <c r="A38" s="129" t="s">
        <v>90</v>
      </c>
      <c r="B38" s="140" t="s">
        <v>39</v>
      </c>
      <c r="C38" s="347" t="s">
        <v>91</v>
      </c>
      <c r="D38" s="141"/>
      <c r="E38" s="142"/>
      <c r="F38" s="142"/>
      <c r="G38" s="132"/>
      <c r="H38" s="141"/>
      <c r="I38" s="142"/>
      <c r="J38" s="142"/>
      <c r="K38" s="132"/>
      <c r="L38" s="141">
        <v>6</v>
      </c>
      <c r="M38" s="142"/>
      <c r="N38" s="142">
        <v>2</v>
      </c>
      <c r="O38" s="132" t="s">
        <v>66</v>
      </c>
      <c r="P38" s="141"/>
      <c r="Q38" s="142"/>
      <c r="R38" s="142"/>
      <c r="S38" s="132"/>
      <c r="T38" s="134">
        <f t="shared" si="3"/>
        <v>6</v>
      </c>
      <c r="U38" s="135" t="str">
        <f t="shared" si="4"/>
        <v/>
      </c>
      <c r="V38" s="135">
        <f t="shared" si="5"/>
        <v>2</v>
      </c>
      <c r="W38" s="157" t="s">
        <v>28</v>
      </c>
      <c r="X38" s="360" t="s">
        <v>290</v>
      </c>
      <c r="Y38" s="359" t="s">
        <v>289</v>
      </c>
    </row>
    <row r="39" spans="1:25" s="138" customFormat="1" ht="15.75" customHeight="1" x14ac:dyDescent="0.25">
      <c r="A39" s="129" t="s">
        <v>92</v>
      </c>
      <c r="B39" s="140" t="s">
        <v>39</v>
      </c>
      <c r="C39" s="347" t="s">
        <v>93</v>
      </c>
      <c r="D39" s="141"/>
      <c r="E39" s="142"/>
      <c r="F39" s="142"/>
      <c r="G39" s="132"/>
      <c r="H39" s="141"/>
      <c r="I39" s="142"/>
      <c r="J39" s="142"/>
      <c r="K39" s="132"/>
      <c r="L39" s="141">
        <v>8</v>
      </c>
      <c r="M39" s="142"/>
      <c r="N39" s="142">
        <v>2</v>
      </c>
      <c r="O39" s="132" t="s">
        <v>128</v>
      </c>
      <c r="P39" s="141"/>
      <c r="Q39" s="142"/>
      <c r="R39" s="142"/>
      <c r="S39" s="132"/>
      <c r="T39" s="134">
        <f t="shared" si="3"/>
        <v>8</v>
      </c>
      <c r="U39" s="135" t="str">
        <f t="shared" si="4"/>
        <v/>
      </c>
      <c r="V39" s="135">
        <f t="shared" si="5"/>
        <v>2</v>
      </c>
      <c r="W39" s="157" t="s">
        <v>28</v>
      </c>
      <c r="X39" s="360" t="s">
        <v>290</v>
      </c>
      <c r="Y39" s="359" t="s">
        <v>253</v>
      </c>
    </row>
    <row r="40" spans="1:25" s="138" customFormat="1" ht="15.75" customHeight="1" x14ac:dyDescent="0.25">
      <c r="A40" s="129" t="s">
        <v>94</v>
      </c>
      <c r="B40" s="140" t="s">
        <v>39</v>
      </c>
      <c r="C40" s="347" t="s">
        <v>95</v>
      </c>
      <c r="D40" s="141"/>
      <c r="E40" s="142"/>
      <c r="F40" s="142"/>
      <c r="G40" s="132"/>
      <c r="H40" s="141"/>
      <c r="I40" s="142"/>
      <c r="J40" s="142"/>
      <c r="K40" s="132"/>
      <c r="L40" s="141">
        <v>4</v>
      </c>
      <c r="M40" s="142"/>
      <c r="N40" s="142">
        <v>2</v>
      </c>
      <c r="O40" s="132" t="s">
        <v>128</v>
      </c>
      <c r="P40" s="141"/>
      <c r="Q40" s="142"/>
      <c r="R40" s="142"/>
      <c r="S40" s="132"/>
      <c r="T40" s="134">
        <f t="shared" si="3"/>
        <v>4</v>
      </c>
      <c r="U40" s="135" t="str">
        <f t="shared" si="4"/>
        <v/>
      </c>
      <c r="V40" s="135">
        <f t="shared" si="5"/>
        <v>2</v>
      </c>
      <c r="W40" s="157" t="s">
        <v>28</v>
      </c>
      <c r="X40" s="360" t="s">
        <v>290</v>
      </c>
      <c r="Y40" s="359" t="s">
        <v>253</v>
      </c>
    </row>
    <row r="41" spans="1:25" s="138" customFormat="1" ht="15.75" customHeight="1" x14ac:dyDescent="0.25">
      <c r="A41" s="186" t="s">
        <v>96</v>
      </c>
      <c r="B41" s="140" t="s">
        <v>40</v>
      </c>
      <c r="C41" s="347" t="s">
        <v>97</v>
      </c>
      <c r="D41" s="141"/>
      <c r="E41" s="142"/>
      <c r="F41" s="142"/>
      <c r="G41" s="132"/>
      <c r="H41" s="141">
        <v>4</v>
      </c>
      <c r="I41" s="142">
        <v>2</v>
      </c>
      <c r="J41" s="142">
        <v>4</v>
      </c>
      <c r="K41" s="132" t="s">
        <v>66</v>
      </c>
      <c r="L41" s="141"/>
      <c r="M41" s="142"/>
      <c r="N41" s="142"/>
      <c r="O41" s="132"/>
      <c r="P41" s="141"/>
      <c r="Q41" s="142"/>
      <c r="R41" s="142"/>
      <c r="S41" s="132"/>
      <c r="T41" s="134">
        <f t="shared" si="3"/>
        <v>4</v>
      </c>
      <c r="U41" s="135">
        <f t="shared" si="4"/>
        <v>2</v>
      </c>
      <c r="V41" s="135">
        <f t="shared" si="5"/>
        <v>4</v>
      </c>
      <c r="W41" s="157" t="s">
        <v>28</v>
      </c>
      <c r="X41" s="358" t="s">
        <v>254</v>
      </c>
      <c r="Y41" s="359" t="s">
        <v>352</v>
      </c>
    </row>
    <row r="42" spans="1:25" s="138" customFormat="1" ht="15.75" customHeight="1" x14ac:dyDescent="0.25">
      <c r="A42" s="351" t="s">
        <v>98</v>
      </c>
      <c r="B42" s="140" t="s">
        <v>40</v>
      </c>
      <c r="C42" s="352" t="s">
        <v>99</v>
      </c>
      <c r="D42" s="141"/>
      <c r="E42" s="142"/>
      <c r="F42" s="142"/>
      <c r="G42" s="132"/>
      <c r="H42" s="141"/>
      <c r="I42" s="142"/>
      <c r="J42" s="142"/>
      <c r="K42" s="132"/>
      <c r="L42" s="141">
        <v>4</v>
      </c>
      <c r="M42" s="142">
        <v>2</v>
      </c>
      <c r="N42" s="142">
        <v>2</v>
      </c>
      <c r="O42" s="132" t="s">
        <v>66</v>
      </c>
      <c r="P42" s="141"/>
      <c r="Q42" s="142"/>
      <c r="R42" s="142"/>
      <c r="S42" s="132"/>
      <c r="T42" s="134">
        <f t="shared" si="3"/>
        <v>4</v>
      </c>
      <c r="U42" s="135">
        <f t="shared" si="4"/>
        <v>2</v>
      </c>
      <c r="V42" s="135">
        <f t="shared" si="5"/>
        <v>2</v>
      </c>
      <c r="W42" s="157" t="s">
        <v>28</v>
      </c>
      <c r="X42" s="349" t="s">
        <v>365</v>
      </c>
      <c r="Y42" s="359" t="s">
        <v>300</v>
      </c>
    </row>
    <row r="43" spans="1:25" s="138" customFormat="1" ht="15.75" customHeight="1" x14ac:dyDescent="0.25">
      <c r="A43" s="351" t="s">
        <v>100</v>
      </c>
      <c r="B43" s="140" t="s">
        <v>40</v>
      </c>
      <c r="C43" s="352" t="s">
        <v>101</v>
      </c>
      <c r="D43" s="141"/>
      <c r="E43" s="142"/>
      <c r="F43" s="142"/>
      <c r="G43" s="132"/>
      <c r="H43" s="141"/>
      <c r="I43" s="142"/>
      <c r="J43" s="142"/>
      <c r="K43" s="132"/>
      <c r="L43" s="141">
        <v>6</v>
      </c>
      <c r="M43" s="142">
        <v>2</v>
      </c>
      <c r="N43" s="142">
        <v>2</v>
      </c>
      <c r="O43" s="132" t="s">
        <v>128</v>
      </c>
      <c r="P43" s="141"/>
      <c r="Q43" s="142"/>
      <c r="R43" s="142"/>
      <c r="S43" s="132"/>
      <c r="T43" s="134">
        <f t="shared" si="3"/>
        <v>6</v>
      </c>
      <c r="U43" s="135">
        <f t="shared" si="4"/>
        <v>2</v>
      </c>
      <c r="V43" s="135">
        <f t="shared" si="5"/>
        <v>2</v>
      </c>
      <c r="W43" s="157" t="s">
        <v>28</v>
      </c>
      <c r="X43" s="349" t="s">
        <v>365</v>
      </c>
      <c r="Y43" s="359" t="s">
        <v>300</v>
      </c>
    </row>
    <row r="44" spans="1:25" s="138" customFormat="1" ht="15.75" customHeight="1" x14ac:dyDescent="0.25">
      <c r="A44" s="186" t="s">
        <v>102</v>
      </c>
      <c r="B44" s="140" t="s">
        <v>40</v>
      </c>
      <c r="C44" s="347" t="s">
        <v>103</v>
      </c>
      <c r="D44" s="141"/>
      <c r="E44" s="142"/>
      <c r="F44" s="142"/>
      <c r="G44" s="132"/>
      <c r="H44" s="141"/>
      <c r="I44" s="142"/>
      <c r="J44" s="142"/>
      <c r="K44" s="132"/>
      <c r="L44" s="141">
        <v>4</v>
      </c>
      <c r="M44" s="142"/>
      <c r="N44" s="142">
        <v>2</v>
      </c>
      <c r="O44" s="132" t="s">
        <v>128</v>
      </c>
      <c r="P44" s="141"/>
      <c r="Q44" s="142"/>
      <c r="R44" s="142"/>
      <c r="S44" s="132"/>
      <c r="T44" s="134">
        <f t="shared" si="3"/>
        <v>4</v>
      </c>
      <c r="U44" s="135" t="str">
        <f t="shared" si="4"/>
        <v/>
      </c>
      <c r="V44" s="135">
        <f t="shared" si="5"/>
        <v>2</v>
      </c>
      <c r="W44" s="136" t="s">
        <v>28</v>
      </c>
      <c r="X44" s="358" t="s">
        <v>254</v>
      </c>
      <c r="Y44" s="359" t="s">
        <v>353</v>
      </c>
    </row>
    <row r="45" spans="1:25" s="138" customFormat="1" ht="15.75" customHeight="1" x14ac:dyDescent="0.25">
      <c r="A45" s="129" t="s">
        <v>104</v>
      </c>
      <c r="B45" s="140" t="s">
        <v>41</v>
      </c>
      <c r="C45" s="347" t="s">
        <v>105</v>
      </c>
      <c r="D45" s="141"/>
      <c r="E45" s="142"/>
      <c r="F45" s="142"/>
      <c r="G45" s="132"/>
      <c r="H45" s="141">
        <v>4</v>
      </c>
      <c r="I45" s="142">
        <v>2</v>
      </c>
      <c r="J45" s="142">
        <v>4</v>
      </c>
      <c r="K45" s="132" t="s">
        <v>66</v>
      </c>
      <c r="L45" s="141"/>
      <c r="M45" s="142"/>
      <c r="N45" s="142"/>
      <c r="O45" s="132"/>
      <c r="P45" s="141"/>
      <c r="Q45" s="142"/>
      <c r="R45" s="142"/>
      <c r="S45" s="132"/>
      <c r="T45" s="134">
        <f t="shared" si="3"/>
        <v>4</v>
      </c>
      <c r="U45" s="135">
        <f t="shared" si="4"/>
        <v>2</v>
      </c>
      <c r="V45" s="135">
        <f t="shared" si="5"/>
        <v>4</v>
      </c>
      <c r="W45" s="136" t="s">
        <v>28</v>
      </c>
      <c r="X45" s="358" t="s">
        <v>293</v>
      </c>
      <c r="Y45" s="359" t="s">
        <v>294</v>
      </c>
    </row>
    <row r="46" spans="1:25" s="138" customFormat="1" ht="15.75" customHeight="1" x14ac:dyDescent="0.25">
      <c r="A46" s="129" t="s">
        <v>106</v>
      </c>
      <c r="B46" s="140" t="s">
        <v>41</v>
      </c>
      <c r="C46" s="347" t="s">
        <v>107</v>
      </c>
      <c r="D46" s="141"/>
      <c r="E46" s="142"/>
      <c r="F46" s="142"/>
      <c r="G46" s="132"/>
      <c r="H46" s="141"/>
      <c r="I46" s="142"/>
      <c r="J46" s="142"/>
      <c r="K46" s="132"/>
      <c r="L46" s="141">
        <v>4</v>
      </c>
      <c r="M46" s="142">
        <v>2</v>
      </c>
      <c r="N46" s="142">
        <v>2</v>
      </c>
      <c r="O46" s="132" t="s">
        <v>0</v>
      </c>
      <c r="P46" s="141"/>
      <c r="Q46" s="142"/>
      <c r="R46" s="142"/>
      <c r="S46" s="132"/>
      <c r="T46" s="134">
        <f t="shared" si="3"/>
        <v>4</v>
      </c>
      <c r="U46" s="135">
        <f t="shared" si="4"/>
        <v>2</v>
      </c>
      <c r="V46" s="135">
        <f t="shared" si="5"/>
        <v>2</v>
      </c>
      <c r="W46" s="136" t="s">
        <v>28</v>
      </c>
      <c r="X46" s="137" t="s">
        <v>293</v>
      </c>
      <c r="Y46" s="139" t="s">
        <v>294</v>
      </c>
    </row>
    <row r="47" spans="1:25" s="138" customFormat="1" ht="15.75" customHeight="1" x14ac:dyDescent="0.25">
      <c r="A47" s="129" t="s">
        <v>108</v>
      </c>
      <c r="B47" s="140" t="s">
        <v>41</v>
      </c>
      <c r="C47" s="347" t="s">
        <v>109</v>
      </c>
      <c r="D47" s="141"/>
      <c r="E47" s="142"/>
      <c r="F47" s="142"/>
      <c r="G47" s="132"/>
      <c r="H47" s="141"/>
      <c r="I47" s="142"/>
      <c r="J47" s="142"/>
      <c r="K47" s="132"/>
      <c r="L47" s="141">
        <v>6</v>
      </c>
      <c r="M47" s="142">
        <v>2</v>
      </c>
      <c r="N47" s="142">
        <v>2</v>
      </c>
      <c r="O47" s="132" t="s">
        <v>0</v>
      </c>
      <c r="P47" s="141"/>
      <c r="Q47" s="142"/>
      <c r="R47" s="142"/>
      <c r="S47" s="132"/>
      <c r="T47" s="134">
        <f t="shared" si="3"/>
        <v>6</v>
      </c>
      <c r="U47" s="135">
        <f t="shared" si="4"/>
        <v>2</v>
      </c>
      <c r="V47" s="135">
        <f t="shared" si="5"/>
        <v>2</v>
      </c>
      <c r="W47" s="136" t="s">
        <v>28</v>
      </c>
      <c r="X47" s="137" t="s">
        <v>293</v>
      </c>
      <c r="Y47" s="139" t="s">
        <v>294</v>
      </c>
    </row>
    <row r="48" spans="1:25" s="138" customFormat="1" ht="15.75" customHeight="1" x14ac:dyDescent="0.25">
      <c r="A48" s="129" t="s">
        <v>110</v>
      </c>
      <c r="B48" s="140" t="s">
        <v>41</v>
      </c>
      <c r="C48" s="347" t="s">
        <v>307</v>
      </c>
      <c r="D48" s="141"/>
      <c r="E48" s="142"/>
      <c r="F48" s="142"/>
      <c r="G48" s="132"/>
      <c r="H48" s="141"/>
      <c r="I48" s="142"/>
      <c r="J48" s="142"/>
      <c r="K48" s="132"/>
      <c r="L48" s="141">
        <v>2</v>
      </c>
      <c r="M48" s="142">
        <v>2</v>
      </c>
      <c r="N48" s="142">
        <v>2</v>
      </c>
      <c r="O48" s="132" t="s">
        <v>0</v>
      </c>
      <c r="P48" s="141"/>
      <c r="Q48" s="142"/>
      <c r="R48" s="142"/>
      <c r="S48" s="132"/>
      <c r="T48" s="134">
        <f t="shared" si="3"/>
        <v>2</v>
      </c>
      <c r="U48" s="135">
        <f t="shared" si="4"/>
        <v>2</v>
      </c>
      <c r="V48" s="135">
        <f t="shared" si="5"/>
        <v>2</v>
      </c>
      <c r="W48" s="136" t="s">
        <v>28</v>
      </c>
      <c r="X48" s="137" t="s">
        <v>293</v>
      </c>
      <c r="Y48" s="139" t="s">
        <v>294</v>
      </c>
    </row>
    <row r="49" spans="1:23" ht="15.75" customHeight="1" thickBot="1" x14ac:dyDescent="0.3">
      <c r="A49" s="186"/>
      <c r="B49" s="187" t="s">
        <v>34</v>
      </c>
      <c r="C49" s="347" t="s">
        <v>111</v>
      </c>
      <c r="D49" s="188"/>
      <c r="E49" s="189"/>
      <c r="F49" s="189"/>
      <c r="G49" s="190"/>
      <c r="H49" s="188">
        <v>6</v>
      </c>
      <c r="I49" s="189"/>
      <c r="J49" s="189">
        <v>2</v>
      </c>
      <c r="K49" s="190" t="s">
        <v>128</v>
      </c>
      <c r="L49" s="188">
        <v>6</v>
      </c>
      <c r="M49" s="189"/>
      <c r="N49" s="189">
        <v>2</v>
      </c>
      <c r="O49" s="190" t="s">
        <v>128</v>
      </c>
      <c r="P49" s="188">
        <v>6</v>
      </c>
      <c r="Q49" s="189"/>
      <c r="R49" s="189">
        <v>2</v>
      </c>
      <c r="S49" s="190" t="s">
        <v>128</v>
      </c>
      <c r="T49" s="191">
        <f t="shared" si="3"/>
        <v>18</v>
      </c>
      <c r="U49" s="192" t="str">
        <f t="shared" si="4"/>
        <v/>
      </c>
      <c r="V49" s="192">
        <f t="shared" si="5"/>
        <v>6</v>
      </c>
      <c r="W49" s="193" t="s">
        <v>28</v>
      </c>
    </row>
    <row r="50" spans="1:23" s="185" customFormat="1" ht="15.75" customHeight="1" thickBot="1" x14ac:dyDescent="0.35">
      <c r="A50" s="194"/>
      <c r="B50" s="195"/>
      <c r="C50" s="178" t="s">
        <v>50</v>
      </c>
      <c r="D50" s="196">
        <f>SUM(D11:D49)</f>
        <v>42</v>
      </c>
      <c r="E50" s="196">
        <f>SUM(E11:E49)</f>
        <v>54</v>
      </c>
      <c r="F50" s="196">
        <f>SUM(F11:F49)</f>
        <v>24</v>
      </c>
      <c r="G50" s="197" t="s">
        <v>28</v>
      </c>
      <c r="H50" s="196">
        <f>SUM(H11:H49)</f>
        <v>58</v>
      </c>
      <c r="I50" s="196">
        <f>SUM(I11:I49)</f>
        <v>32</v>
      </c>
      <c r="J50" s="196">
        <f>SUM(J11:J31,J49)</f>
        <v>24</v>
      </c>
      <c r="K50" s="197" t="s">
        <v>28</v>
      </c>
      <c r="L50" s="196">
        <f>SUM(L11:L29)</f>
        <v>42</v>
      </c>
      <c r="M50" s="196">
        <f>SUM(M11:M29)</f>
        <v>32</v>
      </c>
      <c r="N50" s="196">
        <f>SUM(N11:N33,N36,N49)</f>
        <v>21</v>
      </c>
      <c r="O50" s="197" t="s">
        <v>28</v>
      </c>
      <c r="P50" s="196">
        <f>SUM(P11:P33)</f>
        <v>78</v>
      </c>
      <c r="Q50" s="196">
        <f>SUM(Q11:Q33)</f>
        <v>16</v>
      </c>
      <c r="R50" s="196">
        <f>SUM(R11:R26,R49)</f>
        <v>18</v>
      </c>
      <c r="S50" s="197" t="s">
        <v>28</v>
      </c>
      <c r="T50" s="198">
        <f>IF(D50+H50+L50+P50=0,"",D50+H50+L50+P50)</f>
        <v>220</v>
      </c>
      <c r="U50" s="198">
        <f>IF(E50+I50+M50+Q50=0,"",E50+I50+M50+Q50)</f>
        <v>134</v>
      </c>
      <c r="V50" s="198">
        <f>IF(F50+J50+N50+R50=0,"",F50+J50+N50+R50)</f>
        <v>87</v>
      </c>
      <c r="W50" s="199" t="s">
        <v>28</v>
      </c>
    </row>
    <row r="51" spans="1:23" s="185" customFormat="1" ht="9.9499999999999993" customHeight="1" thickBot="1" x14ac:dyDescent="0.35">
      <c r="A51" s="200"/>
      <c r="B51" s="201"/>
      <c r="C51" s="201"/>
      <c r="D51" s="201"/>
      <c r="E51" s="201"/>
      <c r="F51" s="201"/>
      <c r="G51" s="201"/>
      <c r="H51" s="201"/>
      <c r="I51" s="201"/>
      <c r="J51" s="201"/>
      <c r="K51" s="201"/>
      <c r="L51" s="201"/>
      <c r="M51" s="201"/>
      <c r="N51" s="201"/>
      <c r="O51" s="201"/>
      <c r="P51" s="201"/>
      <c r="Q51" s="201"/>
      <c r="R51" s="201"/>
      <c r="S51" s="201"/>
      <c r="T51" s="202"/>
      <c r="U51" s="203"/>
      <c r="V51" s="203"/>
      <c r="W51" s="204"/>
    </row>
    <row r="52" spans="1:23" ht="15.75" customHeight="1" x14ac:dyDescent="0.3">
      <c r="A52" s="205" t="s">
        <v>142</v>
      </c>
      <c r="B52" s="206"/>
      <c r="C52" s="207" t="s">
        <v>5</v>
      </c>
      <c r="D52" s="208"/>
      <c r="E52" s="209"/>
      <c r="F52" s="209"/>
      <c r="G52" s="209"/>
      <c r="H52" s="209"/>
      <c r="I52" s="209"/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10"/>
      <c r="U52" s="211"/>
      <c r="V52" s="211"/>
      <c r="W52" s="212"/>
    </row>
    <row r="53" spans="1:23" ht="15.75" hidden="1" customHeight="1" x14ac:dyDescent="0.3">
      <c r="A53" s="213" t="s">
        <v>112</v>
      </c>
      <c r="B53" s="187" t="s">
        <v>0</v>
      </c>
      <c r="C53" s="214" t="s">
        <v>238</v>
      </c>
      <c r="D53" s="188"/>
      <c r="E53" s="189"/>
      <c r="F53" s="215" t="s">
        <v>28</v>
      </c>
      <c r="G53" s="216"/>
      <c r="H53" s="188"/>
      <c r="I53" s="189"/>
      <c r="J53" s="215" t="s">
        <v>28</v>
      </c>
      <c r="K53" s="216"/>
      <c r="L53" s="188"/>
      <c r="M53" s="189"/>
      <c r="N53" s="215" t="s">
        <v>28</v>
      </c>
      <c r="O53" s="216"/>
      <c r="P53" s="188">
        <v>4</v>
      </c>
      <c r="Q53" s="189"/>
      <c r="R53" s="215" t="s">
        <v>28</v>
      </c>
      <c r="S53" s="216"/>
      <c r="T53" s="191">
        <f t="shared" ref="T53:U57" si="6">IF(D53+H53+L53+P53=0,"",D53+H53+L53+P53)</f>
        <v>4</v>
      </c>
      <c r="U53" s="192" t="str">
        <f t="shared" si="6"/>
        <v/>
      </c>
      <c r="V53" s="217" t="s">
        <v>28</v>
      </c>
      <c r="W53" s="193" t="s">
        <v>28</v>
      </c>
    </row>
    <row r="54" spans="1:23" ht="15.75" customHeight="1" thickBot="1" x14ac:dyDescent="0.35">
      <c r="A54" s="213"/>
      <c r="B54" s="187" t="s">
        <v>42</v>
      </c>
      <c r="C54" s="218"/>
      <c r="D54" s="188"/>
      <c r="E54" s="189"/>
      <c r="F54" s="215" t="s">
        <v>28</v>
      </c>
      <c r="G54" s="216"/>
      <c r="H54" s="188"/>
      <c r="I54" s="189"/>
      <c r="J54" s="215" t="s">
        <v>28</v>
      </c>
      <c r="K54" s="216"/>
      <c r="L54" s="188"/>
      <c r="M54" s="189"/>
      <c r="N54" s="215" t="s">
        <v>28</v>
      </c>
      <c r="O54" s="216"/>
      <c r="P54" s="188"/>
      <c r="Q54" s="189"/>
      <c r="R54" s="215" t="s">
        <v>28</v>
      </c>
      <c r="S54" s="216"/>
      <c r="T54" s="191" t="str">
        <f t="shared" si="6"/>
        <v/>
      </c>
      <c r="U54" s="192" t="str">
        <f t="shared" si="6"/>
        <v/>
      </c>
      <c r="V54" s="217" t="s">
        <v>28</v>
      </c>
      <c r="W54" s="193" t="s">
        <v>28</v>
      </c>
    </row>
    <row r="55" spans="1:23" ht="15.75" hidden="1" customHeight="1" x14ac:dyDescent="0.3">
      <c r="A55" s="213"/>
      <c r="B55" s="187" t="s">
        <v>42</v>
      </c>
      <c r="C55" s="218"/>
      <c r="D55" s="188"/>
      <c r="E55" s="189"/>
      <c r="F55" s="215" t="s">
        <v>28</v>
      </c>
      <c r="G55" s="216"/>
      <c r="H55" s="188"/>
      <c r="I55" s="189"/>
      <c r="J55" s="215" t="s">
        <v>28</v>
      </c>
      <c r="K55" s="216"/>
      <c r="L55" s="188"/>
      <c r="M55" s="189"/>
      <c r="N55" s="215" t="s">
        <v>28</v>
      </c>
      <c r="O55" s="216"/>
      <c r="P55" s="188"/>
      <c r="Q55" s="189"/>
      <c r="R55" s="215" t="s">
        <v>28</v>
      </c>
      <c r="S55" s="216"/>
      <c r="T55" s="191" t="str">
        <f t="shared" si="6"/>
        <v/>
      </c>
      <c r="U55" s="192" t="str">
        <f t="shared" si="6"/>
        <v/>
      </c>
      <c r="V55" s="217" t="s">
        <v>28</v>
      </c>
      <c r="W55" s="193" t="s">
        <v>28</v>
      </c>
    </row>
    <row r="56" spans="1:23" ht="15.75" hidden="1" customHeight="1" x14ac:dyDescent="0.3">
      <c r="A56" s="213"/>
      <c r="B56" s="187" t="s">
        <v>42</v>
      </c>
      <c r="C56" s="219"/>
      <c r="D56" s="188"/>
      <c r="E56" s="189"/>
      <c r="F56" s="215" t="s">
        <v>28</v>
      </c>
      <c r="G56" s="216"/>
      <c r="H56" s="188"/>
      <c r="I56" s="189"/>
      <c r="J56" s="215" t="s">
        <v>28</v>
      </c>
      <c r="K56" s="216"/>
      <c r="L56" s="188"/>
      <c r="M56" s="189"/>
      <c r="N56" s="215" t="s">
        <v>28</v>
      </c>
      <c r="O56" s="216"/>
      <c r="P56" s="188"/>
      <c r="Q56" s="189"/>
      <c r="R56" s="215" t="s">
        <v>28</v>
      </c>
      <c r="S56" s="216"/>
      <c r="T56" s="191" t="str">
        <f t="shared" si="6"/>
        <v/>
      </c>
      <c r="U56" s="192" t="str">
        <f t="shared" si="6"/>
        <v/>
      </c>
      <c r="V56" s="217" t="s">
        <v>28</v>
      </c>
      <c r="W56" s="193" t="s">
        <v>28</v>
      </c>
    </row>
    <row r="57" spans="1:23" ht="15.75" hidden="1" customHeight="1" thickBot="1" x14ac:dyDescent="0.35">
      <c r="A57" s="213"/>
      <c r="B57" s="187" t="s">
        <v>42</v>
      </c>
      <c r="C57" s="218"/>
      <c r="D57" s="188"/>
      <c r="E57" s="189"/>
      <c r="F57" s="215" t="s">
        <v>28</v>
      </c>
      <c r="G57" s="216"/>
      <c r="H57" s="188"/>
      <c r="I57" s="189"/>
      <c r="J57" s="215" t="s">
        <v>28</v>
      </c>
      <c r="K57" s="216"/>
      <c r="L57" s="188"/>
      <c r="M57" s="189"/>
      <c r="N57" s="215" t="s">
        <v>28</v>
      </c>
      <c r="O57" s="216"/>
      <c r="P57" s="188"/>
      <c r="Q57" s="189"/>
      <c r="R57" s="215" t="s">
        <v>28</v>
      </c>
      <c r="S57" s="216"/>
      <c r="T57" s="191" t="str">
        <f t="shared" si="6"/>
        <v/>
      </c>
      <c r="U57" s="192" t="str">
        <f t="shared" si="6"/>
        <v/>
      </c>
      <c r="V57" s="217" t="s">
        <v>28</v>
      </c>
      <c r="W57" s="193" t="s">
        <v>28</v>
      </c>
    </row>
    <row r="58" spans="1:23" ht="15.75" customHeight="1" thickBot="1" x14ac:dyDescent="0.35">
      <c r="A58" s="220"/>
      <c r="B58" s="221"/>
      <c r="C58" s="222" t="s">
        <v>20</v>
      </c>
      <c r="D58" s="223">
        <f>SUM(D53:D57)</f>
        <v>0</v>
      </c>
      <c r="E58" s="224">
        <f>SUM(E53:E57)</f>
        <v>0</v>
      </c>
      <c r="F58" s="225" t="s">
        <v>28</v>
      </c>
      <c r="G58" s="226" t="s">
        <v>28</v>
      </c>
      <c r="H58" s="223">
        <f>SUM(H53:H57)</f>
        <v>0</v>
      </c>
      <c r="I58" s="224">
        <f>SUM(I53:I57)</f>
        <v>0</v>
      </c>
      <c r="J58" s="225" t="s">
        <v>28</v>
      </c>
      <c r="K58" s="227" t="s">
        <v>28</v>
      </c>
      <c r="L58" s="228">
        <f>SUM(L53:L57)</f>
        <v>0</v>
      </c>
      <c r="M58" s="224">
        <f>SUM(M53:M57)</f>
        <v>0</v>
      </c>
      <c r="N58" s="225" t="s">
        <v>28</v>
      </c>
      <c r="O58" s="226" t="s">
        <v>28</v>
      </c>
      <c r="P58" s="223">
        <f>SUM(P53:P57)</f>
        <v>4</v>
      </c>
      <c r="Q58" s="224">
        <f>SUM(Q53:Q57)</f>
        <v>0</v>
      </c>
      <c r="R58" s="225" t="s">
        <v>28</v>
      </c>
      <c r="S58" s="227" t="s">
        <v>28</v>
      </c>
      <c r="T58" s="229">
        <f>IF(D58+H58+L58+P58=0,"",D58+H58+L58+P58)</f>
        <v>4</v>
      </c>
      <c r="U58" s="230" t="str">
        <f>IF(E58+I58+M58+Q58=0,"",E58+I58+M58+Q58)</f>
        <v/>
      </c>
      <c r="V58" s="225" t="s">
        <v>28</v>
      </c>
      <c r="W58" s="231" t="s">
        <v>28</v>
      </c>
    </row>
    <row r="59" spans="1:23" ht="15.75" customHeight="1" x14ac:dyDescent="0.3">
      <c r="A59" s="205" t="s">
        <v>143</v>
      </c>
      <c r="B59" s="206"/>
      <c r="C59" s="207" t="s">
        <v>51</v>
      </c>
      <c r="D59" s="208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10"/>
      <c r="U59" s="211"/>
      <c r="V59" s="211"/>
      <c r="W59" s="212"/>
    </row>
    <row r="60" spans="1:23" ht="15.75" customHeight="1" thickBot="1" x14ac:dyDescent="0.35">
      <c r="A60" s="186" t="s">
        <v>113</v>
      </c>
      <c r="B60" s="187" t="s">
        <v>0</v>
      </c>
      <c r="C60" s="232" t="s">
        <v>114</v>
      </c>
      <c r="D60" s="188"/>
      <c r="E60" s="189"/>
      <c r="F60" s="189"/>
      <c r="G60" s="190" t="s">
        <v>28</v>
      </c>
      <c r="H60" s="188"/>
      <c r="I60" s="189"/>
      <c r="J60" s="189"/>
      <c r="K60" s="190" t="s">
        <v>28</v>
      </c>
      <c r="L60" s="188"/>
      <c r="M60" s="189"/>
      <c r="N60" s="189"/>
      <c r="O60" s="190" t="s">
        <v>28</v>
      </c>
      <c r="P60" s="188"/>
      <c r="Q60" s="189"/>
      <c r="R60" s="189">
        <v>10</v>
      </c>
      <c r="S60" s="190" t="s">
        <v>127</v>
      </c>
      <c r="T60" s="191" t="str">
        <f t="shared" ref="T60" si="7">IF(D60+H60+L60+P60=0,"",D60+H60+L60+P60)</f>
        <v/>
      </c>
      <c r="U60" s="192" t="str">
        <f t="shared" ref="U60" si="8">IF(E60+I60+M60+Q60=0,"",E60+I60+M60+Q60)</f>
        <v/>
      </c>
      <c r="V60" s="217"/>
      <c r="W60" s="193" t="s">
        <v>28</v>
      </c>
    </row>
    <row r="61" spans="1:23" s="233" customFormat="1" ht="15.75" customHeight="1" thickBot="1" x14ac:dyDescent="0.35">
      <c r="A61" s="220"/>
      <c r="B61" s="221"/>
      <c r="C61" s="222" t="s">
        <v>52</v>
      </c>
      <c r="D61" s="223">
        <f>SUM(D60:D60)</f>
        <v>0</v>
      </c>
      <c r="E61" s="224">
        <f>SUM(E60:E60)</f>
        <v>0</v>
      </c>
      <c r="F61" s="224">
        <f>SUM(F60:F60)</f>
        <v>0</v>
      </c>
      <c r="G61" s="226" t="s">
        <v>28</v>
      </c>
      <c r="H61" s="223">
        <f>SUM(H60:H60)</f>
        <v>0</v>
      </c>
      <c r="I61" s="224">
        <f>SUM(I60:I60)</f>
        <v>0</v>
      </c>
      <c r="J61" s="224">
        <f>SUM(J60:J60)</f>
        <v>0</v>
      </c>
      <c r="K61" s="227" t="s">
        <v>28</v>
      </c>
      <c r="L61" s="228">
        <f>SUM(L60:L60)</f>
        <v>0</v>
      </c>
      <c r="M61" s="224">
        <f>SUM(M60:M60)</f>
        <v>0</v>
      </c>
      <c r="N61" s="224">
        <f>SUM(N60:N60)</f>
        <v>0</v>
      </c>
      <c r="O61" s="226" t="s">
        <v>28</v>
      </c>
      <c r="P61" s="223">
        <f>SUM(P60:P60)</f>
        <v>0</v>
      </c>
      <c r="Q61" s="224">
        <f>SUM(Q60:Q60)</f>
        <v>0</v>
      </c>
      <c r="R61" s="224">
        <f>SUM(R60:R60)</f>
        <v>10</v>
      </c>
      <c r="S61" s="227" t="s">
        <v>28</v>
      </c>
      <c r="T61" s="229" t="str">
        <f>IF(D61+H61+L61+P61=0,"",D61+H61+L61+P61)</f>
        <v/>
      </c>
      <c r="U61" s="230" t="str">
        <f>IF(E61+I61+M61+Q61=0,"",E61+I61+M61+Q61)</f>
        <v/>
      </c>
      <c r="V61" s="230">
        <f>IF(F61+J61+N61+R61=0,"",F61+J61+N61+R61)</f>
        <v>10</v>
      </c>
      <c r="W61" s="231" t="s">
        <v>28</v>
      </c>
    </row>
    <row r="62" spans="1:23" s="233" customFormat="1" ht="15.75" customHeight="1" thickBot="1" x14ac:dyDescent="0.35">
      <c r="A62" s="220"/>
      <c r="B62" s="221"/>
      <c r="C62" s="234"/>
      <c r="D62" s="235"/>
      <c r="E62" s="236"/>
      <c r="F62" s="237"/>
      <c r="G62" s="238"/>
      <c r="H62" s="235"/>
      <c r="I62" s="236"/>
      <c r="J62" s="237"/>
      <c r="K62" s="239"/>
      <c r="L62" s="240"/>
      <c r="M62" s="236"/>
      <c r="N62" s="237"/>
      <c r="O62" s="238"/>
      <c r="P62" s="235"/>
      <c r="Q62" s="236"/>
      <c r="R62" s="237"/>
      <c r="S62" s="239"/>
      <c r="T62" s="241"/>
      <c r="U62" s="242"/>
      <c r="V62" s="237"/>
      <c r="W62" s="231"/>
    </row>
    <row r="63" spans="1:23" s="233" customFormat="1" ht="15.75" customHeight="1" thickBot="1" x14ac:dyDescent="0.35">
      <c r="A63" s="243"/>
      <c r="B63" s="244"/>
      <c r="C63" s="245" t="s">
        <v>53</v>
      </c>
      <c r="D63" s="246">
        <f>D50+D58+D61</f>
        <v>42</v>
      </c>
      <c r="E63" s="246">
        <f>E50+E58+E61</f>
        <v>54</v>
      </c>
      <c r="F63" s="246">
        <f>F50+F61</f>
        <v>24</v>
      </c>
      <c r="G63" s="247" t="s">
        <v>28</v>
      </c>
      <c r="H63" s="246">
        <f>H50+H58+H61</f>
        <v>58</v>
      </c>
      <c r="I63" s="246">
        <f>I50+I58+I61</f>
        <v>32</v>
      </c>
      <c r="J63" s="246">
        <f>J50+J61</f>
        <v>24</v>
      </c>
      <c r="K63" s="248" t="s">
        <v>28</v>
      </c>
      <c r="L63" s="246">
        <f>L50+L58+L61</f>
        <v>42</v>
      </c>
      <c r="M63" s="246">
        <f>M50+M58+M61</f>
        <v>32</v>
      </c>
      <c r="N63" s="246">
        <f>N50+N61</f>
        <v>21</v>
      </c>
      <c r="O63" s="247" t="s">
        <v>28</v>
      </c>
      <c r="P63" s="246">
        <f>P50+P58+P61</f>
        <v>82</v>
      </c>
      <c r="Q63" s="246">
        <f>Q50+Q58+Q61</f>
        <v>16</v>
      </c>
      <c r="R63" s="246">
        <f>R50+R61</f>
        <v>28</v>
      </c>
      <c r="S63" s="248" t="s">
        <v>28</v>
      </c>
      <c r="T63" s="249">
        <f>IF(D63+H63+L63+P63=0,"",D63+H63+L63+P63)</f>
        <v>224</v>
      </c>
      <c r="U63" s="250">
        <f>IF(E63+I63+M63+Q63=0,"",E63+I63+M63+Q63)</f>
        <v>134</v>
      </c>
      <c r="V63" s="250">
        <f>IF(F63+J63+N63+R63=0,"",F63+J63+N63+R63)</f>
        <v>97</v>
      </c>
      <c r="W63" s="251" t="s">
        <v>28</v>
      </c>
    </row>
    <row r="64" spans="1:23" s="233" customFormat="1" ht="15.75" customHeight="1" thickTop="1" thickBot="1" x14ac:dyDescent="0.35">
      <c r="A64" s="252" t="s">
        <v>237</v>
      </c>
      <c r="B64" s="253"/>
      <c r="C64" s="254" t="s">
        <v>6</v>
      </c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6"/>
      <c r="U64" s="257"/>
      <c r="V64" s="257"/>
      <c r="W64" s="258"/>
    </row>
    <row r="65" spans="1:25" s="147" customFormat="1" ht="15.75" customHeight="1" x14ac:dyDescent="0.3">
      <c r="A65" s="158" t="s">
        <v>348</v>
      </c>
      <c r="B65" s="159" t="s">
        <v>34</v>
      </c>
      <c r="C65" s="343" t="s">
        <v>297</v>
      </c>
      <c r="D65" s="160"/>
      <c r="E65" s="161"/>
      <c r="F65" s="161"/>
      <c r="G65" s="162"/>
      <c r="H65" s="160">
        <v>6</v>
      </c>
      <c r="I65" s="161"/>
      <c r="J65" s="161">
        <v>2</v>
      </c>
      <c r="K65" s="162" t="s">
        <v>128</v>
      </c>
      <c r="L65" s="160"/>
      <c r="M65" s="161"/>
      <c r="N65" s="161"/>
      <c r="O65" s="162"/>
      <c r="P65" s="160"/>
      <c r="Q65" s="161"/>
      <c r="R65" s="161"/>
      <c r="S65" s="162"/>
      <c r="T65" s="163">
        <f t="shared" ref="T65:T74" si="9">IF(D65+H65+L65+P65=0,"",D65+H65+L65+P65)</f>
        <v>6</v>
      </c>
      <c r="U65" s="164" t="str">
        <f t="shared" ref="U65:U74" si="10">IF(E65+I65+M65+Q65=0,"",E65+I65+M65+Q65)</f>
        <v/>
      </c>
      <c r="V65" s="164">
        <f t="shared" ref="V65:V74" si="11">IF(F65+J65+N65+R65=0,"",F65+J65+N65+R65)</f>
        <v>2</v>
      </c>
      <c r="W65" s="165" t="s">
        <v>28</v>
      </c>
      <c r="X65" s="333" t="s">
        <v>246</v>
      </c>
      <c r="Y65" s="333" t="s">
        <v>247</v>
      </c>
    </row>
    <row r="66" spans="1:25" s="147" customFormat="1" ht="15.75" customHeight="1" x14ac:dyDescent="0.3">
      <c r="A66" s="129" t="s">
        <v>115</v>
      </c>
      <c r="B66" s="144" t="s">
        <v>34</v>
      </c>
      <c r="C66" s="344" t="s">
        <v>116</v>
      </c>
      <c r="D66" s="141"/>
      <c r="E66" s="142"/>
      <c r="F66" s="142"/>
      <c r="G66" s="145"/>
      <c r="H66" s="141">
        <v>6</v>
      </c>
      <c r="I66" s="142"/>
      <c r="J66" s="142">
        <v>2</v>
      </c>
      <c r="K66" s="145" t="s">
        <v>128</v>
      </c>
      <c r="L66" s="141"/>
      <c r="M66" s="142"/>
      <c r="N66" s="142"/>
      <c r="O66" s="145"/>
      <c r="P66" s="141"/>
      <c r="Q66" s="142"/>
      <c r="R66" s="142"/>
      <c r="S66" s="145"/>
      <c r="T66" s="134">
        <f t="shared" si="9"/>
        <v>6</v>
      </c>
      <c r="U66" s="135" t="str">
        <f t="shared" si="10"/>
        <v/>
      </c>
      <c r="V66" s="135">
        <f t="shared" si="11"/>
        <v>2</v>
      </c>
      <c r="W66" s="136" t="s">
        <v>28</v>
      </c>
      <c r="X66" s="166" t="s">
        <v>249</v>
      </c>
      <c r="Y66" s="166" t="s">
        <v>250</v>
      </c>
    </row>
    <row r="67" spans="1:25" s="147" customFormat="1" ht="15.75" customHeight="1" x14ac:dyDescent="0.3">
      <c r="A67" s="129" t="s">
        <v>117</v>
      </c>
      <c r="B67" s="144" t="s">
        <v>34</v>
      </c>
      <c r="C67" s="345" t="s">
        <v>118</v>
      </c>
      <c r="D67" s="141"/>
      <c r="E67" s="142"/>
      <c r="F67" s="142"/>
      <c r="G67" s="145"/>
      <c r="H67" s="141"/>
      <c r="I67" s="142"/>
      <c r="J67" s="142"/>
      <c r="K67" s="145"/>
      <c r="L67" s="141">
        <v>4</v>
      </c>
      <c r="M67" s="142">
        <v>2</v>
      </c>
      <c r="N67" s="142">
        <v>2</v>
      </c>
      <c r="O67" s="145" t="s">
        <v>127</v>
      </c>
      <c r="P67" s="141"/>
      <c r="Q67" s="142"/>
      <c r="R67" s="142"/>
      <c r="S67" s="145"/>
      <c r="T67" s="134">
        <f t="shared" si="9"/>
        <v>4</v>
      </c>
      <c r="U67" s="135">
        <f t="shared" si="10"/>
        <v>2</v>
      </c>
      <c r="V67" s="135">
        <f t="shared" si="11"/>
        <v>2</v>
      </c>
      <c r="W67" s="136" t="s">
        <v>28</v>
      </c>
      <c r="X67" s="166" t="s">
        <v>245</v>
      </c>
      <c r="Y67" s="166" t="s">
        <v>291</v>
      </c>
    </row>
    <row r="68" spans="1:25" s="147" customFormat="1" ht="15.75" customHeight="1" x14ac:dyDescent="0.3">
      <c r="A68" s="186" t="s">
        <v>363</v>
      </c>
      <c r="B68" s="144" t="s">
        <v>34</v>
      </c>
      <c r="C68" s="347" t="s">
        <v>316</v>
      </c>
      <c r="D68" s="141"/>
      <c r="E68" s="142"/>
      <c r="F68" s="142"/>
      <c r="G68" s="145"/>
      <c r="H68" s="141"/>
      <c r="I68" s="142"/>
      <c r="J68" s="142"/>
      <c r="K68" s="145"/>
      <c r="L68" s="141"/>
      <c r="M68" s="142"/>
      <c r="N68" s="142"/>
      <c r="O68" s="145"/>
      <c r="P68" s="141">
        <v>6</v>
      </c>
      <c r="Q68" s="142"/>
      <c r="R68" s="142">
        <v>2</v>
      </c>
      <c r="S68" s="145" t="s">
        <v>128</v>
      </c>
      <c r="T68" s="134">
        <f t="shared" si="9"/>
        <v>6</v>
      </c>
      <c r="U68" s="135" t="str">
        <f t="shared" si="10"/>
        <v/>
      </c>
      <c r="V68" s="135">
        <f t="shared" si="11"/>
        <v>2</v>
      </c>
      <c r="W68" s="136" t="s">
        <v>28</v>
      </c>
      <c r="X68" s="166" t="s">
        <v>242</v>
      </c>
      <c r="Y68" s="166" t="s">
        <v>275</v>
      </c>
    </row>
    <row r="69" spans="1:25" s="147" customFormat="1" ht="15.75" customHeight="1" x14ac:dyDescent="0.3">
      <c r="A69" s="186" t="s">
        <v>121</v>
      </c>
      <c r="B69" s="144" t="s">
        <v>34</v>
      </c>
      <c r="C69" s="347" t="s">
        <v>317</v>
      </c>
      <c r="D69" s="142"/>
      <c r="E69" s="142"/>
      <c r="F69" s="142"/>
      <c r="G69" s="145"/>
      <c r="H69" s="141"/>
      <c r="I69" s="142"/>
      <c r="J69" s="142"/>
      <c r="K69" s="145"/>
      <c r="L69" s="141">
        <v>6</v>
      </c>
      <c r="M69" s="142"/>
      <c r="N69" s="142">
        <v>2</v>
      </c>
      <c r="O69" s="145" t="s">
        <v>128</v>
      </c>
      <c r="P69" s="141"/>
      <c r="Q69" s="142"/>
      <c r="R69" s="142"/>
      <c r="S69" s="145"/>
      <c r="T69" s="134">
        <f t="shared" si="9"/>
        <v>6</v>
      </c>
      <c r="U69" s="135" t="str">
        <f t="shared" si="10"/>
        <v/>
      </c>
      <c r="V69" s="135">
        <f t="shared" si="11"/>
        <v>2</v>
      </c>
      <c r="W69" s="146" t="s">
        <v>28</v>
      </c>
      <c r="X69" s="166" t="s">
        <v>242</v>
      </c>
      <c r="Y69" s="166" t="s">
        <v>275</v>
      </c>
    </row>
    <row r="70" spans="1:25" s="147" customFormat="1" ht="16.5" x14ac:dyDescent="0.3">
      <c r="A70" s="186" t="s">
        <v>122</v>
      </c>
      <c r="B70" s="144" t="s">
        <v>34</v>
      </c>
      <c r="C70" s="347" t="s">
        <v>123</v>
      </c>
      <c r="D70" s="142"/>
      <c r="E70" s="142"/>
      <c r="F70" s="142"/>
      <c r="G70" s="145"/>
      <c r="H70" s="141">
        <v>4</v>
      </c>
      <c r="I70" s="142"/>
      <c r="J70" s="142">
        <v>4</v>
      </c>
      <c r="K70" s="145" t="s">
        <v>66</v>
      </c>
      <c r="L70" s="141"/>
      <c r="M70" s="142"/>
      <c r="N70" s="142"/>
      <c r="O70" s="145"/>
      <c r="P70" s="141"/>
      <c r="Q70" s="142"/>
      <c r="R70" s="142"/>
      <c r="S70" s="145"/>
      <c r="T70" s="134">
        <f t="shared" si="9"/>
        <v>4</v>
      </c>
      <c r="U70" s="135" t="str">
        <f t="shared" si="10"/>
        <v/>
      </c>
      <c r="V70" s="135">
        <f t="shared" si="11"/>
        <v>4</v>
      </c>
      <c r="W70" s="146" t="s">
        <v>28</v>
      </c>
      <c r="X70" s="166" t="s">
        <v>245</v>
      </c>
      <c r="Y70" s="166" t="s">
        <v>278</v>
      </c>
    </row>
    <row r="71" spans="1:25" s="147" customFormat="1" ht="15.75" customHeight="1" x14ac:dyDescent="0.3">
      <c r="A71" s="186" t="s">
        <v>124</v>
      </c>
      <c r="B71" s="144" t="s">
        <v>34</v>
      </c>
      <c r="C71" s="347" t="s">
        <v>227</v>
      </c>
      <c r="D71" s="149"/>
      <c r="E71" s="150"/>
      <c r="F71" s="150"/>
      <c r="G71" s="167"/>
      <c r="H71" s="149"/>
      <c r="I71" s="150"/>
      <c r="J71" s="150"/>
      <c r="K71" s="167"/>
      <c r="L71" s="149"/>
      <c r="M71" s="150"/>
      <c r="N71" s="150"/>
      <c r="O71" s="167"/>
      <c r="P71" s="149">
        <v>8</v>
      </c>
      <c r="Q71" s="150">
        <v>4</v>
      </c>
      <c r="R71" s="150">
        <v>2</v>
      </c>
      <c r="S71" s="167" t="s">
        <v>127</v>
      </c>
      <c r="T71" s="134">
        <f t="shared" si="9"/>
        <v>8</v>
      </c>
      <c r="U71" s="135">
        <f t="shared" si="10"/>
        <v>4</v>
      </c>
      <c r="V71" s="135">
        <f t="shared" si="11"/>
        <v>2</v>
      </c>
      <c r="W71" s="146" t="s">
        <v>28</v>
      </c>
      <c r="X71" s="166" t="s">
        <v>245</v>
      </c>
      <c r="Y71" s="166" t="s">
        <v>291</v>
      </c>
    </row>
    <row r="72" spans="1:25" s="147" customFormat="1" ht="15.75" customHeight="1" x14ac:dyDescent="0.3">
      <c r="A72" s="186" t="s">
        <v>125</v>
      </c>
      <c r="B72" s="144" t="s">
        <v>34</v>
      </c>
      <c r="C72" s="347" t="s">
        <v>126</v>
      </c>
      <c r="D72" s="149"/>
      <c r="E72" s="150"/>
      <c r="F72" s="150"/>
      <c r="G72" s="167"/>
      <c r="H72" s="149"/>
      <c r="I72" s="150"/>
      <c r="J72" s="150"/>
      <c r="K72" s="167"/>
      <c r="L72" s="149">
        <v>6</v>
      </c>
      <c r="M72" s="150"/>
      <c r="N72" s="150">
        <v>2</v>
      </c>
      <c r="O72" s="167" t="s">
        <v>127</v>
      </c>
      <c r="P72" s="149"/>
      <c r="Q72" s="150"/>
      <c r="R72" s="150"/>
      <c r="S72" s="167"/>
      <c r="T72" s="134">
        <f t="shared" si="9"/>
        <v>6</v>
      </c>
      <c r="U72" s="154" t="str">
        <f t="shared" si="10"/>
        <v/>
      </c>
      <c r="V72" s="152">
        <f t="shared" si="11"/>
        <v>2</v>
      </c>
      <c r="W72" s="153" t="s">
        <v>28</v>
      </c>
      <c r="X72" s="166" t="s">
        <v>245</v>
      </c>
      <c r="Y72" s="166" t="s">
        <v>278</v>
      </c>
    </row>
    <row r="73" spans="1:25" s="147" customFormat="1" ht="15.75" customHeight="1" x14ac:dyDescent="0.3">
      <c r="A73" s="366" t="s">
        <v>359</v>
      </c>
      <c r="B73" s="144" t="s">
        <v>34</v>
      </c>
      <c r="C73" s="361" t="s">
        <v>360</v>
      </c>
      <c r="D73" s="149"/>
      <c r="E73" s="150"/>
      <c r="F73" s="150"/>
      <c r="G73" s="167"/>
      <c r="H73" s="149"/>
      <c r="I73" s="150"/>
      <c r="J73" s="150"/>
      <c r="K73" s="167"/>
      <c r="L73" s="149">
        <v>6</v>
      </c>
      <c r="M73" s="150"/>
      <c r="N73" s="150">
        <v>2</v>
      </c>
      <c r="O73" s="167" t="s">
        <v>128</v>
      </c>
      <c r="P73" s="149"/>
      <c r="Q73" s="150"/>
      <c r="R73" s="150"/>
      <c r="S73" s="167"/>
      <c r="T73" s="151"/>
      <c r="U73" s="154"/>
      <c r="V73" s="152"/>
      <c r="W73" s="356"/>
      <c r="X73" s="166" t="s">
        <v>293</v>
      </c>
      <c r="Y73" s="166" t="s">
        <v>361</v>
      </c>
    </row>
    <row r="74" spans="1:25" s="147" customFormat="1" ht="15.75" customHeight="1" x14ac:dyDescent="0.3">
      <c r="A74" s="132" t="s">
        <v>233</v>
      </c>
      <c r="B74" s="144" t="s">
        <v>34</v>
      </c>
      <c r="C74" s="346" t="s">
        <v>234</v>
      </c>
      <c r="D74" s="149"/>
      <c r="E74" s="142"/>
      <c r="F74" s="142"/>
      <c r="G74" s="142"/>
      <c r="H74" s="149"/>
      <c r="I74" s="142"/>
      <c r="J74" s="142"/>
      <c r="K74" s="142"/>
      <c r="L74" s="149">
        <v>8</v>
      </c>
      <c r="M74" s="142">
        <v>2</v>
      </c>
      <c r="N74" s="142">
        <v>2</v>
      </c>
      <c r="O74" s="142" t="s">
        <v>128</v>
      </c>
      <c r="P74" s="149"/>
      <c r="Q74" s="142"/>
      <c r="R74" s="142"/>
      <c r="S74" s="167"/>
      <c r="T74" s="151">
        <f t="shared" si="9"/>
        <v>8</v>
      </c>
      <c r="U74" s="154">
        <f t="shared" si="10"/>
        <v>2</v>
      </c>
      <c r="V74" s="154">
        <f t="shared" si="11"/>
        <v>2</v>
      </c>
      <c r="W74" s="155" t="s">
        <v>28</v>
      </c>
      <c r="X74" s="166" t="s">
        <v>246</v>
      </c>
      <c r="Y74" s="166" t="s">
        <v>247</v>
      </c>
    </row>
    <row r="75" spans="1:25" s="233" customFormat="1" ht="15.75" customHeight="1" thickBot="1" x14ac:dyDescent="0.25">
      <c r="A75" s="259"/>
      <c r="B75" s="260"/>
      <c r="C75" s="260"/>
      <c r="D75" s="261"/>
      <c r="E75" s="260"/>
      <c r="F75" s="260"/>
      <c r="G75" s="260"/>
      <c r="H75" s="261"/>
      <c r="I75" s="260"/>
      <c r="J75" s="260"/>
      <c r="K75" s="260"/>
      <c r="L75" s="261"/>
      <c r="M75" s="260"/>
      <c r="N75" s="260"/>
      <c r="O75" s="260"/>
      <c r="P75" s="261"/>
      <c r="Q75" s="260"/>
      <c r="R75" s="260"/>
      <c r="S75" s="262"/>
      <c r="T75" s="263"/>
      <c r="U75" s="264"/>
      <c r="V75" s="264"/>
      <c r="W75" s="265"/>
    </row>
    <row r="76" spans="1:25" s="233" customFormat="1" ht="15.75" customHeight="1" thickTop="1" x14ac:dyDescent="0.3">
      <c r="A76" s="266"/>
      <c r="B76" s="267"/>
      <c r="C76" s="268"/>
      <c r="D76" s="269"/>
      <c r="E76" s="269"/>
      <c r="F76" s="270"/>
      <c r="G76" s="271"/>
      <c r="H76" s="270"/>
      <c r="I76" s="269"/>
      <c r="J76" s="270"/>
      <c r="K76" s="270"/>
      <c r="L76" s="270"/>
      <c r="M76" s="269"/>
      <c r="N76" s="270"/>
      <c r="O76" s="270"/>
      <c r="P76" s="270"/>
      <c r="Q76" s="269"/>
      <c r="R76" s="270"/>
      <c r="S76" s="270"/>
      <c r="T76" s="272"/>
      <c r="U76" s="273"/>
      <c r="V76" s="273"/>
      <c r="W76" s="274"/>
    </row>
    <row r="77" spans="1:25" s="233" customFormat="1" ht="15.75" customHeight="1" x14ac:dyDescent="0.2">
      <c r="A77" s="275"/>
      <c r="B77" s="276"/>
      <c r="C77" s="276"/>
      <c r="D77" s="276"/>
      <c r="E77" s="276"/>
      <c r="F77" s="276"/>
      <c r="G77" s="276"/>
      <c r="H77" s="276"/>
      <c r="I77" s="276"/>
      <c r="J77" s="276"/>
      <c r="K77" s="276"/>
      <c r="L77" s="276"/>
      <c r="M77" s="276"/>
      <c r="N77" s="276"/>
      <c r="O77" s="276"/>
      <c r="P77" s="276"/>
      <c r="Q77" s="276"/>
      <c r="R77" s="276"/>
      <c r="S77" s="276"/>
      <c r="T77" s="277"/>
      <c r="U77" s="278"/>
      <c r="V77" s="278"/>
      <c r="W77" s="279"/>
    </row>
    <row r="78" spans="1:25" s="233" customFormat="1" ht="15.75" customHeight="1" x14ac:dyDescent="0.2">
      <c r="A78" s="415" t="s">
        <v>35</v>
      </c>
      <c r="B78" s="416"/>
      <c r="C78" s="416"/>
      <c r="D78" s="416"/>
      <c r="E78" s="416"/>
      <c r="F78" s="416"/>
      <c r="G78" s="416"/>
      <c r="H78" s="416"/>
      <c r="I78" s="416"/>
      <c r="J78" s="416"/>
      <c r="K78" s="416"/>
      <c r="L78" s="416"/>
      <c r="M78" s="416"/>
      <c r="N78" s="416"/>
      <c r="O78" s="416"/>
      <c r="P78" s="416"/>
      <c r="Q78" s="416"/>
      <c r="R78" s="416"/>
      <c r="S78" s="417"/>
      <c r="T78" s="277"/>
      <c r="U78" s="278"/>
      <c r="V78" s="278"/>
      <c r="W78" s="279"/>
    </row>
    <row r="79" spans="1:25" s="233" customFormat="1" ht="15.75" customHeight="1" x14ac:dyDescent="0.25">
      <c r="A79" s="280"/>
      <c r="B79" s="281"/>
      <c r="C79" s="282" t="s">
        <v>25</v>
      </c>
      <c r="D79" s="283"/>
      <c r="E79" s="284"/>
      <c r="F79" s="192"/>
      <c r="G79" s="285">
        <f>COUNTIF(G$11:G$74,"A")</f>
        <v>0</v>
      </c>
      <c r="H79" s="283"/>
      <c r="I79" s="284"/>
      <c r="J79" s="192"/>
      <c r="K79" s="285">
        <f>COUNTIF(K$11:K$74,"A")</f>
        <v>0</v>
      </c>
      <c r="L79" s="283"/>
      <c r="M79" s="284"/>
      <c r="N79" s="192"/>
      <c r="O79" s="285">
        <f>COUNTIF(O$11:O$74,"A")</f>
        <v>0</v>
      </c>
      <c r="P79" s="283"/>
      <c r="Q79" s="284"/>
      <c r="R79" s="192"/>
      <c r="S79" s="285">
        <f>COUNTIF(S$11:S$74,"A")</f>
        <v>0</v>
      </c>
      <c r="T79" s="286"/>
      <c r="U79" s="287"/>
      <c r="V79" s="288"/>
      <c r="W79" s="289">
        <f>SUM($G79,$K79,$O79,$S79)</f>
        <v>0</v>
      </c>
    </row>
    <row r="80" spans="1:25" s="233" customFormat="1" ht="15.75" customHeight="1" x14ac:dyDescent="0.25">
      <c r="A80" s="280"/>
      <c r="B80" s="281"/>
      <c r="C80" s="282" t="s">
        <v>26</v>
      </c>
      <c r="D80" s="283"/>
      <c r="E80" s="284"/>
      <c r="F80" s="192"/>
      <c r="G80" s="285">
        <f>COUNTIF(G$11:G$74,"B")</f>
        <v>2</v>
      </c>
      <c r="H80" s="283"/>
      <c r="I80" s="284"/>
      <c r="J80" s="192"/>
      <c r="K80" s="285">
        <f>COUNTIF(K$11:K$74,"B")</f>
        <v>6</v>
      </c>
      <c r="L80" s="283"/>
      <c r="M80" s="284"/>
      <c r="N80" s="192"/>
      <c r="O80" s="285">
        <f>COUNTIF(O$11:O$74,"B")</f>
        <v>3</v>
      </c>
      <c r="P80" s="283"/>
      <c r="Q80" s="284"/>
      <c r="R80" s="192"/>
      <c r="S80" s="285">
        <f>COUNTIF(S$11:S$74,"B")</f>
        <v>0</v>
      </c>
      <c r="T80" s="286"/>
      <c r="U80" s="287"/>
      <c r="V80" s="288"/>
      <c r="W80" s="289">
        <f t="shared" ref="W80:W90" si="12">SUM($G80,$K80,$O80,$S80)</f>
        <v>11</v>
      </c>
    </row>
    <row r="81" spans="1:23" s="233" customFormat="1" ht="15.75" customHeight="1" x14ac:dyDescent="0.25">
      <c r="A81" s="280"/>
      <c r="B81" s="281"/>
      <c r="C81" s="290" t="s">
        <v>54</v>
      </c>
      <c r="D81" s="283"/>
      <c r="E81" s="284"/>
      <c r="F81" s="192"/>
      <c r="G81" s="285">
        <f>COUNTIF(G$11:G$74,"ÉÉ")</f>
        <v>1</v>
      </c>
      <c r="H81" s="283"/>
      <c r="I81" s="284"/>
      <c r="J81" s="192"/>
      <c r="K81" s="285">
        <f>COUNTIF(K$11:K$74,"ÉÉ")</f>
        <v>4</v>
      </c>
      <c r="L81" s="283"/>
      <c r="M81" s="284"/>
      <c r="N81" s="192"/>
      <c r="O81" s="285">
        <f>COUNTIF(O$11:O$74,"ÉÉ")</f>
        <v>13</v>
      </c>
      <c r="P81" s="283"/>
      <c r="Q81" s="284"/>
      <c r="R81" s="192"/>
      <c r="S81" s="285">
        <f>COUNTIF(S$11:S$74,"ÉÉ")</f>
        <v>3</v>
      </c>
      <c r="T81" s="286"/>
      <c r="U81" s="287"/>
      <c r="V81" s="288"/>
      <c r="W81" s="289">
        <f t="shared" si="12"/>
        <v>21</v>
      </c>
    </row>
    <row r="82" spans="1:23" s="233" customFormat="1" ht="15.75" customHeight="1" x14ac:dyDescent="0.25">
      <c r="A82" s="280"/>
      <c r="B82" s="281"/>
      <c r="C82" s="290" t="s">
        <v>55</v>
      </c>
      <c r="D82" s="283"/>
      <c r="E82" s="284"/>
      <c r="F82" s="192"/>
      <c r="G82" s="285">
        <f>COUNTIF(G$11:G$74,"ÉÉ(Z)")</f>
        <v>0</v>
      </c>
      <c r="H82" s="283"/>
      <c r="I82" s="284"/>
      <c r="J82" s="192"/>
      <c r="K82" s="285">
        <f>COUNTIF(K$11:K$74,"ÉÉ(Z)")</f>
        <v>0</v>
      </c>
      <c r="L82" s="283"/>
      <c r="M82" s="284"/>
      <c r="N82" s="192"/>
      <c r="O82" s="285">
        <f>COUNTIF(O$11:O$74,"ÉÉ(Z)")</f>
        <v>0</v>
      </c>
      <c r="P82" s="283"/>
      <c r="Q82" s="284"/>
      <c r="R82" s="192"/>
      <c r="S82" s="285">
        <f>COUNTIF(S$11:S$74,"ÉÉ(Z)")</f>
        <v>0</v>
      </c>
      <c r="T82" s="286"/>
      <c r="U82" s="287"/>
      <c r="V82" s="288"/>
      <c r="W82" s="289">
        <f t="shared" si="12"/>
        <v>0</v>
      </c>
    </row>
    <row r="83" spans="1:23" s="233" customFormat="1" ht="15.75" customHeight="1" x14ac:dyDescent="0.25">
      <c r="A83" s="280"/>
      <c r="B83" s="281"/>
      <c r="C83" s="290" t="s">
        <v>56</v>
      </c>
      <c r="D83" s="283"/>
      <c r="E83" s="284"/>
      <c r="F83" s="192"/>
      <c r="G83" s="285">
        <f>COUNTIF(G$11:G$74,"GYJ")</f>
        <v>4</v>
      </c>
      <c r="H83" s="283"/>
      <c r="I83" s="284"/>
      <c r="J83" s="192"/>
      <c r="K83" s="285">
        <f>COUNTIF(K$11:K$74,"GYJ")</f>
        <v>0</v>
      </c>
      <c r="L83" s="283"/>
      <c r="M83" s="284"/>
      <c r="N83" s="192"/>
      <c r="O83" s="285">
        <f>COUNTIF(O$11:O$74,"GYJ")</f>
        <v>4</v>
      </c>
      <c r="P83" s="283"/>
      <c r="Q83" s="284"/>
      <c r="R83" s="192"/>
      <c r="S83" s="285">
        <f>COUNTIF(S$11:S$74,"GYJ")</f>
        <v>2</v>
      </c>
      <c r="T83" s="286"/>
      <c r="U83" s="287"/>
      <c r="V83" s="288"/>
      <c r="W83" s="289">
        <f t="shared" si="12"/>
        <v>10</v>
      </c>
    </row>
    <row r="84" spans="1:23" s="233" customFormat="1" ht="15.75" customHeight="1" x14ac:dyDescent="0.25">
      <c r="A84" s="280"/>
      <c r="B84" s="281"/>
      <c r="C84" s="290" t="s">
        <v>57</v>
      </c>
      <c r="D84" s="283"/>
      <c r="E84" s="284"/>
      <c r="F84" s="192"/>
      <c r="G84" s="285">
        <f>COUNTIF(G$11:G$74,"GYJ(Z)")</f>
        <v>0</v>
      </c>
      <c r="H84" s="283"/>
      <c r="I84" s="284"/>
      <c r="J84" s="192"/>
      <c r="K84" s="285">
        <f>COUNTIF(K$11:K$74,"GYJ(Z)")</f>
        <v>0</v>
      </c>
      <c r="L84" s="283"/>
      <c r="M84" s="284"/>
      <c r="N84" s="192"/>
      <c r="O84" s="285">
        <f>COUNTIF(O$11:O$74,"GYJ(Z)")</f>
        <v>1</v>
      </c>
      <c r="P84" s="283"/>
      <c r="Q84" s="284"/>
      <c r="R84" s="192"/>
      <c r="S84" s="285">
        <f>COUNTIF(S$11:S$74,"GYJ(Z)")</f>
        <v>0</v>
      </c>
      <c r="T84" s="286"/>
      <c r="U84" s="287"/>
      <c r="V84" s="288"/>
      <c r="W84" s="289">
        <f t="shared" si="12"/>
        <v>1</v>
      </c>
    </row>
    <row r="85" spans="1:23" s="233" customFormat="1" ht="15.75" customHeight="1" x14ac:dyDescent="0.25">
      <c r="A85" s="280"/>
      <c r="B85" s="281"/>
      <c r="C85" s="282" t="s">
        <v>46</v>
      </c>
      <c r="D85" s="283"/>
      <c r="E85" s="284"/>
      <c r="F85" s="192"/>
      <c r="G85" s="285">
        <f>COUNTIF(G$11:G$74,"K")</f>
        <v>0</v>
      </c>
      <c r="H85" s="283"/>
      <c r="I85" s="284"/>
      <c r="J85" s="192"/>
      <c r="K85" s="285">
        <f>COUNTIF(K$11:K$74,"K")</f>
        <v>1</v>
      </c>
      <c r="L85" s="283"/>
      <c r="M85" s="284"/>
      <c r="N85" s="192"/>
      <c r="O85" s="285">
        <f>COUNTIF(O$11:O$74,"K")</f>
        <v>3</v>
      </c>
      <c r="P85" s="283"/>
      <c r="Q85" s="284"/>
      <c r="R85" s="192"/>
      <c r="S85" s="285">
        <f>COUNTIF(S$11:S$74,"K")</f>
        <v>0</v>
      </c>
      <c r="T85" s="286"/>
      <c r="U85" s="287"/>
      <c r="V85" s="288"/>
      <c r="W85" s="289">
        <f t="shared" si="12"/>
        <v>4</v>
      </c>
    </row>
    <row r="86" spans="1:23" s="233" customFormat="1" ht="15.75" customHeight="1" x14ac:dyDescent="0.25">
      <c r="A86" s="280"/>
      <c r="B86" s="281"/>
      <c r="C86" s="282" t="s">
        <v>47</v>
      </c>
      <c r="D86" s="283"/>
      <c r="E86" s="284"/>
      <c r="F86" s="192"/>
      <c r="G86" s="285">
        <f>COUNTIF(G$11:G$74,"K(Z)")</f>
        <v>1</v>
      </c>
      <c r="H86" s="283"/>
      <c r="I86" s="284"/>
      <c r="J86" s="192"/>
      <c r="K86" s="285">
        <f>COUNTIF(K$11:K$74,"K(Z)")</f>
        <v>0</v>
      </c>
      <c r="L86" s="283"/>
      <c r="M86" s="284"/>
      <c r="N86" s="192"/>
      <c r="O86" s="285">
        <f>COUNTIF(O$11:O$74,"K(Z)")</f>
        <v>0</v>
      </c>
      <c r="P86" s="283"/>
      <c r="Q86" s="284"/>
      <c r="R86" s="192"/>
      <c r="S86" s="285">
        <f>COUNTIF(S$11:S$74,"K(Z)")</f>
        <v>3</v>
      </c>
      <c r="T86" s="286"/>
      <c r="U86" s="287"/>
      <c r="V86" s="288"/>
      <c r="W86" s="289">
        <f t="shared" si="12"/>
        <v>4</v>
      </c>
    </row>
    <row r="87" spans="1:23" s="233" customFormat="1" ht="15.75" customHeight="1" x14ac:dyDescent="0.25">
      <c r="A87" s="280"/>
      <c r="B87" s="281"/>
      <c r="C87" s="282" t="s">
        <v>27</v>
      </c>
      <c r="D87" s="283"/>
      <c r="E87" s="284"/>
      <c r="F87" s="192"/>
      <c r="G87" s="285">
        <f>COUNTIF(G$11:G$74,"AV")</f>
        <v>0</v>
      </c>
      <c r="H87" s="283"/>
      <c r="I87" s="284"/>
      <c r="J87" s="192"/>
      <c r="K87" s="285">
        <f>COUNTIF(K$11:K$74,"AV")</f>
        <v>0</v>
      </c>
      <c r="L87" s="283"/>
      <c r="M87" s="284"/>
      <c r="N87" s="192"/>
      <c r="O87" s="285">
        <f>COUNTIF(O$11:O$74,"AV")</f>
        <v>0</v>
      </c>
      <c r="P87" s="283"/>
      <c r="Q87" s="284"/>
      <c r="R87" s="192"/>
      <c r="S87" s="285">
        <f>COUNTIF(S$11:S$74,"AV")</f>
        <v>0</v>
      </c>
      <c r="T87" s="286"/>
      <c r="U87" s="287"/>
      <c r="V87" s="288"/>
      <c r="W87" s="289">
        <f t="shared" si="12"/>
        <v>0</v>
      </c>
    </row>
    <row r="88" spans="1:23" s="233" customFormat="1" ht="15.75" customHeight="1" x14ac:dyDescent="0.25">
      <c r="A88" s="280"/>
      <c r="B88" s="281"/>
      <c r="C88" s="282" t="s">
        <v>58</v>
      </c>
      <c r="D88" s="283"/>
      <c r="E88" s="284"/>
      <c r="F88" s="192"/>
      <c r="G88" s="285">
        <f>COUNTIF(G$11:G$74,"KV")</f>
        <v>0</v>
      </c>
      <c r="H88" s="283"/>
      <c r="I88" s="284"/>
      <c r="J88" s="192"/>
      <c r="K88" s="285">
        <f>COUNTIF(K$11:K$74,"KV")</f>
        <v>0</v>
      </c>
      <c r="L88" s="283"/>
      <c r="M88" s="284"/>
      <c r="N88" s="192"/>
      <c r="O88" s="285">
        <f>COUNTIF(O$11:O$74,"KV")</f>
        <v>0</v>
      </c>
      <c r="P88" s="283"/>
      <c r="Q88" s="284"/>
      <c r="R88" s="192"/>
      <c r="S88" s="285">
        <f>COUNTIF(S$11:S$74,"KV")</f>
        <v>0</v>
      </c>
      <c r="T88" s="286"/>
      <c r="U88" s="287"/>
      <c r="V88" s="288"/>
      <c r="W88" s="289">
        <f t="shared" si="12"/>
        <v>0</v>
      </c>
    </row>
    <row r="89" spans="1:23" s="233" customFormat="1" ht="15.75" customHeight="1" x14ac:dyDescent="0.25">
      <c r="A89" s="280"/>
      <c r="B89" s="281"/>
      <c r="C89" s="291" t="s">
        <v>48</v>
      </c>
      <c r="D89" s="283"/>
      <c r="E89" s="284"/>
      <c r="F89" s="192"/>
      <c r="G89" s="285">
        <f>COUNTIF(G$11:G$74,"S")</f>
        <v>0</v>
      </c>
      <c r="H89" s="283"/>
      <c r="I89" s="284"/>
      <c r="J89" s="192"/>
      <c r="K89" s="285">
        <f>COUNTIF(K$11:K$74,"S")</f>
        <v>0</v>
      </c>
      <c r="L89" s="283"/>
      <c r="M89" s="284"/>
      <c r="N89" s="192"/>
      <c r="O89" s="285">
        <f>COUNTIF(O$11:O$74,"S")</f>
        <v>0</v>
      </c>
      <c r="P89" s="283"/>
      <c r="Q89" s="284"/>
      <c r="R89" s="192"/>
      <c r="S89" s="285">
        <f>COUNTIF(S$11:S$74,"S")</f>
        <v>0</v>
      </c>
      <c r="T89" s="286"/>
      <c r="U89" s="287"/>
      <c r="V89" s="288"/>
      <c r="W89" s="289">
        <f t="shared" si="12"/>
        <v>0</v>
      </c>
    </row>
    <row r="90" spans="1:23" s="233" customFormat="1" ht="15.75" customHeight="1" x14ac:dyDescent="0.25">
      <c r="A90" s="280"/>
      <c r="B90" s="282"/>
      <c r="C90" s="291" t="s">
        <v>45</v>
      </c>
      <c r="D90" s="292"/>
      <c r="E90" s="287"/>
      <c r="F90" s="288"/>
      <c r="G90" s="285">
        <f>COUNTIF(G$11:G$74,"Z")</f>
        <v>0</v>
      </c>
      <c r="H90" s="292"/>
      <c r="I90" s="287"/>
      <c r="J90" s="288"/>
      <c r="K90" s="285">
        <f>COUNTIF(K$11:K$74,"Z")</f>
        <v>0</v>
      </c>
      <c r="L90" s="292"/>
      <c r="M90" s="287"/>
      <c r="N90" s="288"/>
      <c r="O90" s="285">
        <f>COUNTIF(O$11:O$74,"Z")</f>
        <v>0</v>
      </c>
      <c r="P90" s="292"/>
      <c r="Q90" s="287"/>
      <c r="R90" s="288"/>
      <c r="S90" s="285">
        <f>COUNTIF(S$11:S$74,"Z")</f>
        <v>3</v>
      </c>
      <c r="T90" s="286"/>
      <c r="U90" s="287"/>
      <c r="V90" s="288"/>
      <c r="W90" s="289">
        <f t="shared" si="12"/>
        <v>3</v>
      </c>
    </row>
    <row r="91" spans="1:23" s="233" customFormat="1" ht="15.75" customHeight="1" x14ac:dyDescent="0.25">
      <c r="A91" s="418"/>
      <c r="B91" s="419"/>
      <c r="C91" s="419"/>
      <c r="D91" s="419"/>
      <c r="E91" s="419"/>
      <c r="F91" s="419"/>
      <c r="G91" s="419"/>
      <c r="H91" s="419"/>
      <c r="I91" s="419"/>
      <c r="J91" s="419"/>
      <c r="K91" s="419"/>
      <c r="L91" s="419"/>
      <c r="M91" s="419"/>
      <c r="N91" s="419"/>
      <c r="O91" s="419"/>
      <c r="P91" s="419"/>
      <c r="Q91" s="419"/>
      <c r="R91" s="419"/>
      <c r="S91" s="420"/>
      <c r="T91" s="401" t="s">
        <v>18</v>
      </c>
      <c r="U91" s="402"/>
      <c r="V91" s="403"/>
      <c r="W91" s="289">
        <f>SUM(W79:W90)</f>
        <v>54</v>
      </c>
    </row>
    <row r="92" spans="1:23" s="233" customFormat="1" ht="15.75" customHeight="1" x14ac:dyDescent="0.25">
      <c r="A92" s="413"/>
      <c r="B92" s="414"/>
      <c r="C92" s="414"/>
      <c r="D92" s="414"/>
      <c r="E92" s="414"/>
      <c r="F92" s="414"/>
      <c r="G92" s="414"/>
      <c r="H92" s="414"/>
      <c r="I92" s="414"/>
      <c r="J92" s="414"/>
      <c r="K92" s="414"/>
      <c r="L92" s="414"/>
      <c r="M92" s="414"/>
      <c r="N92" s="414"/>
      <c r="O92" s="414"/>
      <c r="P92" s="414"/>
      <c r="Q92" s="414"/>
      <c r="R92" s="414"/>
      <c r="S92" s="414"/>
      <c r="T92" s="293"/>
      <c r="U92" s="294"/>
      <c r="V92" s="294"/>
      <c r="W92" s="295"/>
    </row>
    <row r="93" spans="1:23" s="233" customFormat="1" ht="15.75" customHeight="1" x14ac:dyDescent="0.25">
      <c r="A93" s="413"/>
      <c r="B93" s="414"/>
      <c r="C93" s="414"/>
      <c r="D93" s="414"/>
      <c r="E93" s="414"/>
      <c r="F93" s="414"/>
      <c r="G93" s="414"/>
      <c r="H93" s="414"/>
      <c r="I93" s="414"/>
      <c r="J93" s="414"/>
      <c r="K93" s="414"/>
      <c r="L93" s="414"/>
      <c r="M93" s="414"/>
      <c r="N93" s="414"/>
      <c r="O93" s="414"/>
      <c r="P93" s="414"/>
      <c r="Q93" s="414"/>
      <c r="R93" s="414"/>
      <c r="S93" s="414"/>
      <c r="T93" s="293"/>
      <c r="U93" s="294"/>
      <c r="V93" s="294"/>
      <c r="W93" s="296"/>
    </row>
    <row r="94" spans="1:23" s="233" customFormat="1" ht="15.75" customHeight="1" thickBot="1" x14ac:dyDescent="0.3">
      <c r="A94" s="404"/>
      <c r="B94" s="405"/>
      <c r="C94" s="405"/>
      <c r="D94" s="405"/>
      <c r="E94" s="405"/>
      <c r="F94" s="405"/>
      <c r="G94" s="405"/>
      <c r="H94" s="405"/>
      <c r="I94" s="405"/>
      <c r="J94" s="405"/>
      <c r="K94" s="405"/>
      <c r="L94" s="405"/>
      <c r="M94" s="405"/>
      <c r="N94" s="405"/>
      <c r="O94" s="405"/>
      <c r="P94" s="405"/>
      <c r="Q94" s="405"/>
      <c r="R94" s="405"/>
      <c r="S94" s="405"/>
      <c r="T94" s="297"/>
      <c r="U94" s="298"/>
      <c r="V94" s="298"/>
      <c r="W94" s="299"/>
    </row>
    <row r="95" spans="1:23" s="233" customFormat="1" ht="15.75" customHeight="1" thickTop="1" x14ac:dyDescent="0.25">
      <c r="A95" s="300"/>
      <c r="B95" s="301"/>
      <c r="C95" s="301"/>
    </row>
    <row r="96" spans="1:23" s="233" customFormat="1" ht="15.75" customHeight="1" x14ac:dyDescent="0.25">
      <c r="A96" s="300"/>
      <c r="B96" s="301"/>
      <c r="C96" s="301"/>
    </row>
    <row r="97" spans="1:3" s="233" customFormat="1" ht="15.75" customHeight="1" x14ac:dyDescent="0.25">
      <c r="A97" s="300"/>
      <c r="B97" s="301"/>
      <c r="C97" s="301"/>
    </row>
    <row r="98" spans="1:3" s="233" customFormat="1" ht="15.75" customHeight="1" x14ac:dyDescent="0.25">
      <c r="A98" s="300"/>
      <c r="B98" s="301"/>
      <c r="C98" s="301"/>
    </row>
    <row r="99" spans="1:3" s="233" customFormat="1" ht="15.75" customHeight="1" x14ac:dyDescent="0.25">
      <c r="A99" s="300"/>
      <c r="B99" s="301"/>
      <c r="C99" s="301"/>
    </row>
    <row r="100" spans="1:3" s="233" customFormat="1" ht="15.75" customHeight="1" x14ac:dyDescent="0.25">
      <c r="A100" s="300"/>
      <c r="B100" s="301"/>
      <c r="C100" s="301"/>
    </row>
    <row r="101" spans="1:3" s="233" customFormat="1" ht="15.75" customHeight="1" x14ac:dyDescent="0.25">
      <c r="A101" s="300"/>
      <c r="B101" s="301"/>
      <c r="C101" s="301"/>
    </row>
    <row r="102" spans="1:3" s="233" customFormat="1" ht="15.75" customHeight="1" x14ac:dyDescent="0.25">
      <c r="A102" s="300"/>
      <c r="B102" s="301"/>
      <c r="C102" s="301"/>
    </row>
    <row r="103" spans="1:3" s="233" customFormat="1" ht="15.75" customHeight="1" x14ac:dyDescent="0.25">
      <c r="A103" s="300"/>
      <c r="B103" s="301"/>
      <c r="C103" s="301"/>
    </row>
    <row r="104" spans="1:3" s="233" customFormat="1" ht="15.75" customHeight="1" x14ac:dyDescent="0.25">
      <c r="A104" s="300"/>
      <c r="B104" s="301"/>
      <c r="C104" s="301"/>
    </row>
    <row r="105" spans="1:3" s="233" customFormat="1" ht="15.75" customHeight="1" x14ac:dyDescent="0.25">
      <c r="A105" s="300"/>
      <c r="B105" s="301"/>
      <c r="C105" s="301"/>
    </row>
    <row r="106" spans="1:3" s="233" customFormat="1" ht="15.75" customHeight="1" x14ac:dyDescent="0.25">
      <c r="A106" s="300"/>
      <c r="B106" s="301"/>
      <c r="C106" s="301"/>
    </row>
    <row r="107" spans="1:3" s="233" customFormat="1" ht="15.75" customHeight="1" x14ac:dyDescent="0.25">
      <c r="A107" s="300"/>
      <c r="B107" s="301"/>
      <c r="C107" s="301"/>
    </row>
    <row r="108" spans="1:3" s="233" customFormat="1" ht="15.75" customHeight="1" x14ac:dyDescent="0.25">
      <c r="A108" s="300"/>
      <c r="B108" s="301"/>
      <c r="C108" s="301"/>
    </row>
    <row r="109" spans="1:3" s="233" customFormat="1" ht="15.75" customHeight="1" x14ac:dyDescent="0.25">
      <c r="A109" s="300"/>
      <c r="B109" s="301"/>
      <c r="C109" s="301"/>
    </row>
    <row r="110" spans="1:3" s="233" customFormat="1" ht="15.75" customHeight="1" x14ac:dyDescent="0.25">
      <c r="A110" s="300"/>
      <c r="B110" s="301"/>
      <c r="C110" s="301"/>
    </row>
    <row r="111" spans="1:3" s="233" customFormat="1" ht="15.75" customHeight="1" x14ac:dyDescent="0.25">
      <c r="A111" s="300"/>
      <c r="B111" s="301"/>
      <c r="C111" s="301"/>
    </row>
    <row r="112" spans="1:3" s="233" customFormat="1" ht="15.75" customHeight="1" x14ac:dyDescent="0.25">
      <c r="A112" s="300"/>
      <c r="B112" s="301"/>
      <c r="C112" s="301"/>
    </row>
    <row r="113" spans="1:3" s="233" customFormat="1" ht="15.75" customHeight="1" x14ac:dyDescent="0.25">
      <c r="A113" s="300"/>
      <c r="B113" s="301"/>
      <c r="C113" s="301"/>
    </row>
    <row r="114" spans="1:3" s="233" customFormat="1" ht="15.75" customHeight="1" x14ac:dyDescent="0.25">
      <c r="A114" s="300"/>
      <c r="B114" s="301"/>
      <c r="C114" s="301"/>
    </row>
    <row r="115" spans="1:3" s="233" customFormat="1" ht="15.75" customHeight="1" x14ac:dyDescent="0.25">
      <c r="A115" s="300"/>
      <c r="B115" s="301"/>
      <c r="C115" s="301"/>
    </row>
    <row r="116" spans="1:3" s="233" customFormat="1" ht="15.75" customHeight="1" x14ac:dyDescent="0.25">
      <c r="A116" s="300"/>
      <c r="B116" s="301"/>
      <c r="C116" s="301"/>
    </row>
    <row r="117" spans="1:3" s="233" customFormat="1" ht="15.75" customHeight="1" x14ac:dyDescent="0.25">
      <c r="A117" s="300"/>
      <c r="B117" s="301"/>
      <c r="C117" s="301"/>
    </row>
    <row r="118" spans="1:3" s="233" customFormat="1" ht="15.75" customHeight="1" x14ac:dyDescent="0.25">
      <c r="A118" s="300"/>
      <c r="B118" s="301"/>
      <c r="C118" s="301"/>
    </row>
    <row r="119" spans="1:3" s="233" customFormat="1" ht="15.75" customHeight="1" x14ac:dyDescent="0.25">
      <c r="A119" s="300"/>
      <c r="B119" s="301"/>
      <c r="C119" s="301"/>
    </row>
    <row r="120" spans="1:3" s="233" customFormat="1" ht="15.75" customHeight="1" x14ac:dyDescent="0.25">
      <c r="A120" s="300"/>
      <c r="B120" s="301"/>
      <c r="C120" s="301"/>
    </row>
    <row r="121" spans="1:3" s="233" customFormat="1" ht="15.75" customHeight="1" x14ac:dyDescent="0.25">
      <c r="A121" s="300"/>
      <c r="B121" s="301"/>
      <c r="C121" s="301"/>
    </row>
    <row r="122" spans="1:3" s="233" customFormat="1" ht="15.75" customHeight="1" x14ac:dyDescent="0.25">
      <c r="A122" s="300"/>
      <c r="B122" s="301"/>
      <c r="C122" s="301"/>
    </row>
    <row r="123" spans="1:3" s="233" customFormat="1" ht="15.75" customHeight="1" x14ac:dyDescent="0.25">
      <c r="A123" s="300"/>
      <c r="B123" s="301"/>
      <c r="C123" s="301"/>
    </row>
    <row r="124" spans="1:3" s="233" customFormat="1" ht="15.75" customHeight="1" x14ac:dyDescent="0.25">
      <c r="A124" s="300"/>
      <c r="B124" s="301"/>
      <c r="C124" s="301"/>
    </row>
    <row r="125" spans="1:3" s="233" customFormat="1" ht="15.75" customHeight="1" x14ac:dyDescent="0.25">
      <c r="A125" s="300"/>
      <c r="B125" s="301"/>
      <c r="C125" s="301"/>
    </row>
    <row r="126" spans="1:3" s="233" customFormat="1" ht="15.75" customHeight="1" x14ac:dyDescent="0.25">
      <c r="A126" s="300"/>
      <c r="B126" s="301"/>
      <c r="C126" s="301"/>
    </row>
    <row r="127" spans="1:3" s="233" customFormat="1" ht="15.75" customHeight="1" x14ac:dyDescent="0.25">
      <c r="A127" s="300"/>
      <c r="B127" s="301"/>
      <c r="C127" s="301"/>
    </row>
    <row r="128" spans="1:3" s="233" customFormat="1" ht="15.75" customHeight="1" x14ac:dyDescent="0.25">
      <c r="A128" s="300"/>
      <c r="B128" s="301"/>
      <c r="C128" s="301"/>
    </row>
    <row r="129" spans="1:23" s="233" customFormat="1" ht="15.75" customHeight="1" x14ac:dyDescent="0.25">
      <c r="A129" s="300"/>
      <c r="B129" s="301"/>
      <c r="C129" s="301"/>
    </row>
    <row r="130" spans="1:23" s="233" customFormat="1" ht="15.75" customHeight="1" x14ac:dyDescent="0.25">
      <c r="A130" s="300"/>
      <c r="B130" s="301"/>
      <c r="C130" s="301"/>
    </row>
    <row r="131" spans="1:23" s="233" customFormat="1" ht="15.75" customHeight="1" x14ac:dyDescent="0.25">
      <c r="A131" s="300"/>
      <c r="B131" s="301"/>
      <c r="C131" s="301"/>
    </row>
    <row r="132" spans="1:23" s="233" customFormat="1" ht="15.75" customHeight="1" x14ac:dyDescent="0.25">
      <c r="A132" s="300"/>
      <c r="B132" s="301"/>
      <c r="C132" s="301"/>
    </row>
    <row r="133" spans="1:23" s="233" customFormat="1" ht="15.75" customHeight="1" x14ac:dyDescent="0.25">
      <c r="A133" s="300"/>
      <c r="B133" s="301"/>
      <c r="C133" s="301"/>
    </row>
    <row r="134" spans="1:23" s="233" customFormat="1" ht="15.75" customHeight="1" x14ac:dyDescent="0.25">
      <c r="A134" s="300"/>
      <c r="B134" s="301"/>
      <c r="C134" s="301"/>
    </row>
    <row r="135" spans="1:23" s="233" customFormat="1" ht="15.75" customHeight="1" x14ac:dyDescent="0.25">
      <c r="A135" s="300"/>
      <c r="B135" s="301"/>
      <c r="C135" s="301"/>
    </row>
    <row r="136" spans="1:23" s="233" customFormat="1" ht="15.75" customHeight="1" x14ac:dyDescent="0.25">
      <c r="A136" s="300"/>
      <c r="B136" s="301"/>
      <c r="C136" s="301"/>
    </row>
    <row r="137" spans="1:23" s="233" customFormat="1" ht="15.75" customHeight="1" x14ac:dyDescent="0.25">
      <c r="A137" s="300"/>
      <c r="B137" s="301"/>
      <c r="C137" s="301"/>
    </row>
    <row r="138" spans="1:23" s="233" customFormat="1" ht="15.75" customHeight="1" x14ac:dyDescent="0.25">
      <c r="A138" s="300"/>
      <c r="B138" s="301"/>
      <c r="C138" s="301"/>
    </row>
    <row r="139" spans="1:23" s="233" customFormat="1" ht="15.75" customHeight="1" x14ac:dyDescent="0.25">
      <c r="A139" s="300"/>
      <c r="B139" s="301"/>
      <c r="C139" s="301"/>
    </row>
    <row r="140" spans="1:23" s="233" customFormat="1" ht="15.75" customHeight="1" x14ac:dyDescent="0.25">
      <c r="A140" s="300"/>
      <c r="B140" s="301"/>
      <c r="C140" s="301"/>
    </row>
    <row r="141" spans="1:23" s="233" customFormat="1" ht="15.75" customHeight="1" x14ac:dyDescent="0.25">
      <c r="A141" s="300"/>
      <c r="B141" s="169"/>
      <c r="C141" s="169"/>
    </row>
    <row r="142" spans="1:23" ht="15.75" customHeight="1" x14ac:dyDescent="0.25">
      <c r="A142" s="300"/>
      <c r="B142" s="169"/>
      <c r="C142" s="169"/>
      <c r="D142" s="233"/>
      <c r="E142" s="233"/>
      <c r="F142" s="233"/>
      <c r="G142" s="233"/>
      <c r="H142" s="233"/>
      <c r="I142" s="233"/>
      <c r="J142" s="233"/>
      <c r="K142" s="233"/>
      <c r="L142" s="233"/>
      <c r="M142" s="233"/>
      <c r="N142" s="233"/>
      <c r="O142" s="233"/>
      <c r="P142" s="233"/>
      <c r="Q142" s="233"/>
      <c r="R142" s="233"/>
      <c r="S142" s="233"/>
      <c r="T142" s="233"/>
      <c r="U142" s="233"/>
      <c r="V142" s="233"/>
      <c r="W142" s="233"/>
    </row>
    <row r="143" spans="1:23" ht="15.75" customHeight="1" x14ac:dyDescent="0.25">
      <c r="A143" s="300"/>
      <c r="B143" s="169"/>
      <c r="C143" s="169"/>
      <c r="D143" s="233"/>
      <c r="E143" s="233"/>
      <c r="F143" s="233"/>
      <c r="G143" s="233"/>
      <c r="H143" s="233"/>
      <c r="I143" s="233"/>
      <c r="J143" s="233"/>
      <c r="K143" s="233"/>
      <c r="L143" s="233"/>
      <c r="M143" s="233"/>
      <c r="N143" s="233"/>
      <c r="O143" s="233"/>
      <c r="P143" s="233"/>
      <c r="Q143" s="233"/>
      <c r="R143" s="233"/>
      <c r="S143" s="233"/>
      <c r="T143" s="233"/>
      <c r="U143" s="233"/>
      <c r="V143" s="233"/>
      <c r="W143" s="233"/>
    </row>
    <row r="144" spans="1:23" ht="15.75" customHeight="1" x14ac:dyDescent="0.25">
      <c r="A144" s="300"/>
      <c r="B144" s="169"/>
      <c r="C144" s="169"/>
      <c r="D144" s="233"/>
      <c r="E144" s="233"/>
      <c r="F144" s="233"/>
      <c r="G144" s="233"/>
      <c r="H144" s="233"/>
      <c r="I144" s="233"/>
      <c r="J144" s="233"/>
      <c r="K144" s="233"/>
      <c r="L144" s="233"/>
      <c r="M144" s="233"/>
      <c r="N144" s="233"/>
      <c r="O144" s="233"/>
      <c r="P144" s="233"/>
      <c r="Q144" s="233"/>
      <c r="R144" s="233"/>
      <c r="S144" s="233"/>
      <c r="T144" s="233"/>
      <c r="U144" s="233"/>
      <c r="V144" s="233"/>
      <c r="W144" s="233"/>
    </row>
    <row r="145" spans="1:23" ht="15.75" customHeight="1" x14ac:dyDescent="0.25">
      <c r="A145" s="300"/>
      <c r="B145" s="169"/>
      <c r="C145" s="169"/>
      <c r="D145" s="233"/>
      <c r="E145" s="233"/>
      <c r="F145" s="233"/>
      <c r="G145" s="233"/>
      <c r="H145" s="233"/>
      <c r="I145" s="233"/>
      <c r="J145" s="233"/>
      <c r="K145" s="233"/>
      <c r="L145" s="233"/>
      <c r="M145" s="233"/>
      <c r="N145" s="233"/>
      <c r="O145" s="233"/>
      <c r="P145" s="233"/>
      <c r="Q145" s="233"/>
      <c r="R145" s="233"/>
      <c r="S145" s="233"/>
      <c r="T145" s="233"/>
      <c r="U145" s="233"/>
      <c r="V145" s="233"/>
      <c r="W145" s="233"/>
    </row>
    <row r="146" spans="1:23" ht="15.75" customHeight="1" x14ac:dyDescent="0.25">
      <c r="A146" s="300"/>
      <c r="B146" s="169"/>
      <c r="C146" s="169"/>
      <c r="D146" s="233"/>
      <c r="E146" s="233"/>
      <c r="F146" s="233"/>
      <c r="G146" s="233"/>
      <c r="H146" s="233"/>
      <c r="I146" s="233"/>
      <c r="J146" s="233"/>
      <c r="K146" s="233"/>
      <c r="L146" s="233"/>
      <c r="M146" s="233"/>
      <c r="N146" s="233"/>
      <c r="O146" s="233"/>
      <c r="P146" s="233"/>
      <c r="Q146" s="233"/>
      <c r="R146" s="233"/>
      <c r="S146" s="233"/>
      <c r="T146" s="233"/>
      <c r="U146" s="233"/>
      <c r="V146" s="233"/>
      <c r="W146" s="233"/>
    </row>
    <row r="147" spans="1:23" ht="15.75" customHeight="1" x14ac:dyDescent="0.25">
      <c r="A147" s="300"/>
      <c r="B147" s="169"/>
      <c r="C147" s="169"/>
      <c r="D147" s="233"/>
      <c r="E147" s="233"/>
      <c r="F147" s="233"/>
      <c r="G147" s="233"/>
      <c r="H147" s="233"/>
      <c r="I147" s="233"/>
      <c r="J147" s="233"/>
      <c r="K147" s="233"/>
      <c r="L147" s="233"/>
      <c r="M147" s="233"/>
      <c r="N147" s="233"/>
      <c r="O147" s="233"/>
      <c r="P147" s="233"/>
      <c r="Q147" s="233"/>
      <c r="R147" s="233"/>
      <c r="S147" s="233"/>
      <c r="T147" s="233"/>
      <c r="U147" s="233"/>
      <c r="V147" s="233"/>
      <c r="W147" s="233"/>
    </row>
    <row r="148" spans="1:23" ht="15.75" customHeight="1" x14ac:dyDescent="0.25">
      <c r="A148" s="300"/>
      <c r="B148" s="169"/>
      <c r="C148" s="169"/>
      <c r="D148" s="233"/>
      <c r="E148" s="233"/>
      <c r="F148" s="233"/>
      <c r="G148" s="233"/>
      <c r="H148" s="233"/>
      <c r="I148" s="233"/>
      <c r="J148" s="233"/>
      <c r="K148" s="233"/>
      <c r="L148" s="233"/>
      <c r="M148" s="233"/>
      <c r="N148" s="233"/>
      <c r="O148" s="233"/>
      <c r="P148" s="233"/>
      <c r="Q148" s="233"/>
      <c r="R148" s="233"/>
      <c r="S148" s="233"/>
      <c r="T148" s="233"/>
      <c r="U148" s="233"/>
      <c r="V148" s="233"/>
      <c r="W148" s="233"/>
    </row>
    <row r="149" spans="1:23" ht="15.75" customHeight="1" x14ac:dyDescent="0.25">
      <c r="A149" s="300"/>
      <c r="B149" s="169"/>
      <c r="C149" s="169"/>
      <c r="D149" s="233"/>
      <c r="E149" s="233"/>
      <c r="F149" s="233"/>
      <c r="G149" s="233"/>
      <c r="H149" s="233"/>
      <c r="I149" s="233"/>
      <c r="J149" s="233"/>
      <c r="K149" s="233"/>
      <c r="L149" s="233"/>
      <c r="M149" s="233"/>
      <c r="N149" s="233"/>
      <c r="O149" s="233"/>
      <c r="P149" s="233"/>
      <c r="Q149" s="233"/>
      <c r="R149" s="233"/>
      <c r="S149" s="233"/>
      <c r="T149" s="233"/>
      <c r="U149" s="233"/>
      <c r="V149" s="233"/>
      <c r="W149" s="233"/>
    </row>
    <row r="150" spans="1:23" ht="15.75" customHeight="1" x14ac:dyDescent="0.25">
      <c r="A150" s="302"/>
      <c r="B150" s="168"/>
      <c r="C150" s="168"/>
    </row>
    <row r="151" spans="1:23" ht="15.75" customHeight="1" x14ac:dyDescent="0.25">
      <c r="A151" s="302"/>
      <c r="B151" s="168"/>
      <c r="C151" s="168"/>
    </row>
    <row r="152" spans="1:23" ht="15.75" customHeight="1" x14ac:dyDescent="0.25">
      <c r="A152" s="302"/>
      <c r="B152" s="168"/>
      <c r="C152" s="168"/>
    </row>
    <row r="153" spans="1:23" ht="15.75" customHeight="1" x14ac:dyDescent="0.25">
      <c r="A153" s="302"/>
      <c r="B153" s="168"/>
      <c r="C153" s="168"/>
    </row>
    <row r="154" spans="1:23" ht="15.75" customHeight="1" x14ac:dyDescent="0.25">
      <c r="A154" s="302"/>
      <c r="B154" s="168"/>
      <c r="C154" s="168"/>
    </row>
    <row r="155" spans="1:23" ht="15.75" customHeight="1" x14ac:dyDescent="0.25">
      <c r="A155" s="302"/>
      <c r="B155" s="168"/>
      <c r="C155" s="168"/>
    </row>
    <row r="156" spans="1:23" ht="15.75" customHeight="1" x14ac:dyDescent="0.25">
      <c r="A156" s="302"/>
      <c r="B156" s="168"/>
      <c r="C156" s="168"/>
    </row>
    <row r="157" spans="1:23" ht="15.75" customHeight="1" x14ac:dyDescent="0.25">
      <c r="A157" s="302"/>
      <c r="B157" s="168"/>
      <c r="C157" s="168"/>
    </row>
    <row r="158" spans="1:23" ht="15.75" customHeight="1" x14ac:dyDescent="0.25">
      <c r="A158" s="302"/>
      <c r="B158" s="168"/>
      <c r="C158" s="168"/>
    </row>
    <row r="159" spans="1:23" ht="15.75" customHeight="1" x14ac:dyDescent="0.25">
      <c r="A159" s="302"/>
      <c r="B159" s="168"/>
      <c r="C159" s="168"/>
    </row>
    <row r="160" spans="1:23" ht="15.75" customHeight="1" x14ac:dyDescent="0.25">
      <c r="A160" s="302"/>
      <c r="B160" s="168"/>
      <c r="C160" s="168"/>
    </row>
    <row r="161" spans="1:3" ht="15.75" customHeight="1" x14ac:dyDescent="0.25">
      <c r="A161" s="302"/>
      <c r="B161" s="168"/>
      <c r="C161" s="168"/>
    </row>
    <row r="162" spans="1:3" ht="15.75" customHeight="1" x14ac:dyDescent="0.25">
      <c r="A162" s="302"/>
      <c r="B162" s="168"/>
      <c r="C162" s="168"/>
    </row>
    <row r="163" spans="1:3" ht="15.75" customHeight="1" x14ac:dyDescent="0.25">
      <c r="A163" s="302"/>
      <c r="B163" s="168"/>
      <c r="C163" s="168"/>
    </row>
    <row r="164" spans="1:3" ht="15.75" customHeight="1" x14ac:dyDescent="0.25">
      <c r="A164" s="302"/>
      <c r="B164" s="168"/>
      <c r="C164" s="168"/>
    </row>
    <row r="165" spans="1:3" ht="15.75" customHeight="1" x14ac:dyDescent="0.25">
      <c r="A165" s="302"/>
      <c r="B165" s="168"/>
      <c r="C165" s="168"/>
    </row>
    <row r="166" spans="1:3" ht="15.75" customHeight="1" x14ac:dyDescent="0.25">
      <c r="A166" s="302"/>
      <c r="B166" s="168"/>
      <c r="C166" s="168"/>
    </row>
    <row r="167" spans="1:3" ht="15.75" customHeight="1" x14ac:dyDescent="0.25">
      <c r="A167" s="302"/>
      <c r="B167" s="168"/>
      <c r="C167" s="168"/>
    </row>
    <row r="168" spans="1:3" ht="15.75" customHeight="1" x14ac:dyDescent="0.25">
      <c r="A168" s="302"/>
      <c r="B168" s="168"/>
      <c r="C168" s="168"/>
    </row>
    <row r="169" spans="1:3" ht="15.75" customHeight="1" x14ac:dyDescent="0.25">
      <c r="A169" s="302"/>
      <c r="B169" s="168"/>
      <c r="C169" s="168"/>
    </row>
    <row r="170" spans="1:3" ht="15.75" customHeight="1" x14ac:dyDescent="0.25">
      <c r="A170" s="302"/>
      <c r="B170" s="168"/>
      <c r="C170" s="168"/>
    </row>
    <row r="171" spans="1:3" ht="15.75" customHeight="1" x14ac:dyDescent="0.25">
      <c r="A171" s="302"/>
      <c r="B171" s="168"/>
      <c r="C171" s="168"/>
    </row>
    <row r="172" spans="1:3" ht="15.75" customHeight="1" x14ac:dyDescent="0.25">
      <c r="A172" s="302"/>
      <c r="B172" s="168"/>
      <c r="C172" s="168"/>
    </row>
    <row r="173" spans="1:3" ht="15.75" customHeight="1" x14ac:dyDescent="0.25">
      <c r="A173" s="302"/>
      <c r="B173" s="168"/>
      <c r="C173" s="168"/>
    </row>
    <row r="174" spans="1:3" ht="15.75" customHeight="1" x14ac:dyDescent="0.25">
      <c r="A174" s="302"/>
      <c r="B174" s="168"/>
      <c r="C174" s="168"/>
    </row>
    <row r="175" spans="1:3" ht="15.75" customHeight="1" x14ac:dyDescent="0.25">
      <c r="A175" s="302"/>
      <c r="B175" s="168"/>
      <c r="C175" s="168"/>
    </row>
    <row r="176" spans="1:3" x14ac:dyDescent="0.25">
      <c r="A176" s="302"/>
      <c r="B176" s="168"/>
      <c r="C176" s="168"/>
    </row>
    <row r="177" spans="1:3" x14ac:dyDescent="0.25">
      <c r="A177" s="302"/>
      <c r="B177" s="168"/>
      <c r="C177" s="168"/>
    </row>
    <row r="178" spans="1:3" x14ac:dyDescent="0.25">
      <c r="A178" s="302"/>
      <c r="B178" s="168"/>
      <c r="C178" s="168"/>
    </row>
    <row r="179" spans="1:3" x14ac:dyDescent="0.25">
      <c r="A179" s="302"/>
      <c r="B179" s="168"/>
      <c r="C179" s="168"/>
    </row>
    <row r="180" spans="1:3" x14ac:dyDescent="0.25">
      <c r="A180" s="302"/>
      <c r="B180" s="168"/>
      <c r="C180" s="168"/>
    </row>
    <row r="181" spans="1:3" x14ac:dyDescent="0.25">
      <c r="A181" s="302"/>
      <c r="B181" s="168"/>
      <c r="C181" s="168"/>
    </row>
    <row r="182" spans="1:3" x14ac:dyDescent="0.25">
      <c r="A182" s="302"/>
      <c r="B182" s="168"/>
      <c r="C182" s="168"/>
    </row>
    <row r="183" spans="1:3" x14ac:dyDescent="0.25">
      <c r="A183" s="302"/>
      <c r="B183" s="168"/>
      <c r="C183" s="168"/>
    </row>
    <row r="184" spans="1:3" x14ac:dyDescent="0.25">
      <c r="A184" s="302"/>
      <c r="B184" s="168"/>
      <c r="C184" s="168"/>
    </row>
    <row r="185" spans="1:3" x14ac:dyDescent="0.25">
      <c r="A185" s="302"/>
      <c r="B185" s="168"/>
      <c r="C185" s="168"/>
    </row>
    <row r="186" spans="1:3" x14ac:dyDescent="0.25">
      <c r="A186" s="302"/>
      <c r="B186" s="168"/>
      <c r="C186" s="168"/>
    </row>
    <row r="187" spans="1:3" x14ac:dyDescent="0.25">
      <c r="A187" s="302"/>
      <c r="B187" s="168"/>
      <c r="C187" s="168"/>
    </row>
    <row r="188" spans="1:3" x14ac:dyDescent="0.25">
      <c r="A188" s="302"/>
      <c r="B188" s="168"/>
      <c r="C188" s="168"/>
    </row>
    <row r="189" spans="1:3" x14ac:dyDescent="0.25">
      <c r="A189" s="302"/>
      <c r="B189" s="168"/>
      <c r="C189" s="168"/>
    </row>
    <row r="190" spans="1:3" x14ac:dyDescent="0.25">
      <c r="A190" s="302"/>
      <c r="B190" s="168"/>
      <c r="C190" s="168"/>
    </row>
    <row r="191" spans="1:3" x14ac:dyDescent="0.25">
      <c r="A191" s="302"/>
      <c r="B191" s="168"/>
      <c r="C191" s="168"/>
    </row>
    <row r="192" spans="1:3" x14ac:dyDescent="0.25">
      <c r="A192" s="302"/>
      <c r="B192" s="168"/>
      <c r="C192" s="168"/>
    </row>
    <row r="193" spans="1:3" x14ac:dyDescent="0.25">
      <c r="A193" s="302"/>
      <c r="B193" s="168"/>
      <c r="C193" s="168"/>
    </row>
    <row r="194" spans="1:3" x14ac:dyDescent="0.25">
      <c r="A194" s="302"/>
      <c r="B194" s="168"/>
      <c r="C194" s="168"/>
    </row>
    <row r="195" spans="1:3" x14ac:dyDescent="0.25">
      <c r="A195" s="302"/>
      <c r="B195" s="168"/>
      <c r="C195" s="168"/>
    </row>
    <row r="196" spans="1:3" x14ac:dyDescent="0.25">
      <c r="A196" s="302"/>
      <c r="B196" s="168"/>
      <c r="C196" s="168"/>
    </row>
    <row r="197" spans="1:3" x14ac:dyDescent="0.25">
      <c r="A197" s="302"/>
      <c r="B197" s="168"/>
      <c r="C197" s="168"/>
    </row>
    <row r="198" spans="1:3" x14ac:dyDescent="0.25">
      <c r="A198" s="302"/>
      <c r="B198" s="168"/>
      <c r="C198" s="168"/>
    </row>
    <row r="199" spans="1:3" x14ac:dyDescent="0.25">
      <c r="A199" s="302"/>
      <c r="B199" s="168"/>
      <c r="C199" s="168"/>
    </row>
    <row r="200" spans="1:3" x14ac:dyDescent="0.25">
      <c r="A200" s="302"/>
      <c r="B200" s="168"/>
      <c r="C200" s="168"/>
    </row>
    <row r="201" spans="1:3" x14ac:dyDescent="0.25">
      <c r="A201" s="302"/>
      <c r="B201" s="168"/>
      <c r="C201" s="168"/>
    </row>
    <row r="202" spans="1:3" x14ac:dyDescent="0.25">
      <c r="A202" s="302"/>
      <c r="B202" s="168"/>
      <c r="C202" s="168"/>
    </row>
    <row r="203" spans="1:3" x14ac:dyDescent="0.25">
      <c r="A203" s="302"/>
      <c r="B203" s="168"/>
      <c r="C203" s="168"/>
    </row>
    <row r="204" spans="1:3" x14ac:dyDescent="0.25">
      <c r="A204" s="302"/>
      <c r="B204" s="168"/>
      <c r="C204" s="168"/>
    </row>
    <row r="205" spans="1:3" x14ac:dyDescent="0.25">
      <c r="A205" s="302"/>
      <c r="B205" s="168"/>
      <c r="C205" s="168"/>
    </row>
    <row r="206" spans="1:3" x14ac:dyDescent="0.25">
      <c r="A206" s="302"/>
      <c r="B206" s="168"/>
      <c r="C206" s="168"/>
    </row>
    <row r="207" spans="1:3" x14ac:dyDescent="0.25">
      <c r="A207" s="302"/>
      <c r="B207" s="168"/>
      <c r="C207" s="168"/>
    </row>
    <row r="208" spans="1:3" x14ac:dyDescent="0.25">
      <c r="A208" s="302"/>
      <c r="B208" s="168"/>
      <c r="C208" s="168"/>
    </row>
    <row r="209" spans="1:3" x14ac:dyDescent="0.25">
      <c r="A209" s="302"/>
      <c r="B209" s="168"/>
      <c r="C209" s="168"/>
    </row>
    <row r="210" spans="1:3" x14ac:dyDescent="0.25">
      <c r="A210" s="302"/>
      <c r="B210" s="168"/>
      <c r="C210" s="168"/>
    </row>
    <row r="211" spans="1:3" x14ac:dyDescent="0.25">
      <c r="A211" s="302"/>
      <c r="B211" s="168"/>
      <c r="C211" s="168"/>
    </row>
    <row r="212" spans="1:3" x14ac:dyDescent="0.25">
      <c r="A212" s="302"/>
      <c r="B212" s="168"/>
      <c r="C212" s="168"/>
    </row>
    <row r="213" spans="1:3" x14ac:dyDescent="0.25">
      <c r="A213" s="302"/>
      <c r="B213" s="168"/>
      <c r="C213" s="168"/>
    </row>
    <row r="214" spans="1:3" x14ac:dyDescent="0.25">
      <c r="A214" s="302"/>
      <c r="B214" s="168"/>
      <c r="C214" s="168"/>
    </row>
    <row r="215" spans="1:3" x14ac:dyDescent="0.25">
      <c r="A215" s="302"/>
      <c r="B215" s="168"/>
      <c r="C215" s="168"/>
    </row>
    <row r="216" spans="1:3" x14ac:dyDescent="0.25">
      <c r="A216" s="302"/>
      <c r="B216" s="168"/>
      <c r="C216" s="168"/>
    </row>
    <row r="217" spans="1:3" x14ac:dyDescent="0.25">
      <c r="A217" s="302"/>
      <c r="B217" s="168"/>
      <c r="C217" s="168"/>
    </row>
    <row r="218" spans="1:3" x14ac:dyDescent="0.25">
      <c r="A218" s="302"/>
      <c r="B218" s="168"/>
      <c r="C218" s="168"/>
    </row>
    <row r="219" spans="1:3" x14ac:dyDescent="0.25">
      <c r="A219" s="302"/>
      <c r="B219" s="168"/>
      <c r="C219" s="168"/>
    </row>
    <row r="220" spans="1:3" x14ac:dyDescent="0.25">
      <c r="A220" s="302"/>
      <c r="B220" s="168"/>
      <c r="C220" s="168"/>
    </row>
    <row r="221" spans="1:3" x14ac:dyDescent="0.25">
      <c r="A221" s="302"/>
      <c r="B221" s="168"/>
      <c r="C221" s="168"/>
    </row>
    <row r="222" spans="1:3" x14ac:dyDescent="0.25">
      <c r="A222" s="302"/>
      <c r="B222" s="168"/>
      <c r="C222" s="168"/>
    </row>
    <row r="223" spans="1:3" x14ac:dyDescent="0.25">
      <c r="A223" s="302"/>
      <c r="B223" s="168"/>
      <c r="C223" s="168"/>
    </row>
    <row r="224" spans="1:3" x14ac:dyDescent="0.25">
      <c r="A224" s="302"/>
      <c r="B224" s="168"/>
      <c r="C224" s="168"/>
    </row>
    <row r="225" spans="1:3" x14ac:dyDescent="0.25">
      <c r="A225" s="302"/>
      <c r="B225" s="168"/>
      <c r="C225" s="168"/>
    </row>
    <row r="226" spans="1:3" x14ac:dyDescent="0.25">
      <c r="A226" s="302"/>
      <c r="B226" s="168"/>
      <c r="C226" s="168"/>
    </row>
    <row r="227" spans="1:3" x14ac:dyDescent="0.25">
      <c r="A227" s="302"/>
      <c r="B227" s="168"/>
      <c r="C227" s="168"/>
    </row>
    <row r="228" spans="1:3" x14ac:dyDescent="0.25">
      <c r="A228" s="302"/>
      <c r="B228" s="168"/>
      <c r="C228" s="168"/>
    </row>
    <row r="229" spans="1:3" x14ac:dyDescent="0.25">
      <c r="A229" s="302"/>
      <c r="B229" s="168"/>
      <c r="C229" s="168"/>
    </row>
    <row r="230" spans="1:3" x14ac:dyDescent="0.25">
      <c r="A230" s="302"/>
      <c r="B230" s="168"/>
      <c r="C230" s="168"/>
    </row>
    <row r="231" spans="1:3" x14ac:dyDescent="0.25">
      <c r="A231" s="302"/>
      <c r="B231" s="168"/>
      <c r="C231" s="168"/>
    </row>
    <row r="232" spans="1:3" x14ac:dyDescent="0.25">
      <c r="A232" s="302"/>
      <c r="B232" s="168"/>
      <c r="C232" s="168"/>
    </row>
    <row r="233" spans="1:3" x14ac:dyDescent="0.25">
      <c r="A233" s="302"/>
      <c r="B233" s="168"/>
      <c r="C233" s="168"/>
    </row>
    <row r="234" spans="1:3" x14ac:dyDescent="0.25">
      <c r="A234" s="302"/>
      <c r="B234" s="168"/>
      <c r="C234" s="168"/>
    </row>
    <row r="235" spans="1:3" x14ac:dyDescent="0.25">
      <c r="A235" s="302"/>
      <c r="B235" s="168"/>
      <c r="C235" s="168"/>
    </row>
    <row r="236" spans="1:3" x14ac:dyDescent="0.25">
      <c r="A236" s="302"/>
      <c r="B236" s="168"/>
      <c r="C236" s="168"/>
    </row>
    <row r="237" spans="1:3" x14ac:dyDescent="0.25">
      <c r="A237" s="302"/>
      <c r="B237" s="168"/>
      <c r="C237" s="168"/>
    </row>
    <row r="238" spans="1:3" x14ac:dyDescent="0.25">
      <c r="A238" s="302"/>
      <c r="B238" s="168"/>
      <c r="C238" s="168"/>
    </row>
    <row r="239" spans="1:3" x14ac:dyDescent="0.25">
      <c r="A239" s="302"/>
      <c r="B239" s="168"/>
      <c r="C239" s="168"/>
    </row>
    <row r="240" spans="1:3" x14ac:dyDescent="0.25">
      <c r="A240" s="302"/>
      <c r="B240" s="168"/>
      <c r="C240" s="168"/>
    </row>
    <row r="241" spans="1:3" x14ac:dyDescent="0.25">
      <c r="A241" s="302"/>
      <c r="B241" s="168"/>
      <c r="C241" s="168"/>
    </row>
    <row r="242" spans="1:3" x14ac:dyDescent="0.25">
      <c r="A242" s="302"/>
      <c r="B242" s="168"/>
      <c r="C242" s="168"/>
    </row>
    <row r="243" spans="1:3" x14ac:dyDescent="0.25">
      <c r="A243" s="302"/>
      <c r="B243" s="168"/>
      <c r="C243" s="168"/>
    </row>
    <row r="244" spans="1:3" x14ac:dyDescent="0.25">
      <c r="A244" s="302"/>
      <c r="B244" s="168"/>
      <c r="C244" s="168"/>
    </row>
    <row r="245" spans="1:3" x14ac:dyDescent="0.25">
      <c r="A245" s="302"/>
      <c r="B245" s="168"/>
      <c r="C245" s="168"/>
    </row>
    <row r="246" spans="1:3" x14ac:dyDescent="0.25">
      <c r="A246" s="302"/>
      <c r="B246" s="168"/>
      <c r="C246" s="168"/>
    </row>
  </sheetData>
  <sheetProtection selectLockedCells="1"/>
  <protectedRanges>
    <protectedRange sqref="C78" name="Tartomány4"/>
    <protectedRange sqref="C90" name="Tartomány4_1"/>
    <protectedRange sqref="C45" name="Tartomány1_2_1_1"/>
  </protectedRanges>
  <mergeCells count="32">
    <mergeCell ref="X6:X9"/>
    <mergeCell ref="Y6:Y9"/>
    <mergeCell ref="T91:V91"/>
    <mergeCell ref="A94:S94"/>
    <mergeCell ref="A6:A9"/>
    <mergeCell ref="B6:B9"/>
    <mergeCell ref="R8:R9"/>
    <mergeCell ref="S8:S9"/>
    <mergeCell ref="L7:O7"/>
    <mergeCell ref="O8:O9"/>
    <mergeCell ref="H7:K7"/>
    <mergeCell ref="A93:S93"/>
    <mergeCell ref="A92:S92"/>
    <mergeCell ref="A78:S78"/>
    <mergeCell ref="A91:S91"/>
    <mergeCell ref="W8:W9"/>
    <mergeCell ref="T6:W7"/>
    <mergeCell ref="V8:V9"/>
    <mergeCell ref="P7:S7"/>
    <mergeCell ref="D6:S6"/>
    <mergeCell ref="A1:S1"/>
    <mergeCell ref="A4:S4"/>
    <mergeCell ref="A3:S3"/>
    <mergeCell ref="C6:C9"/>
    <mergeCell ref="J8:J9"/>
    <mergeCell ref="K8:K9"/>
    <mergeCell ref="D7:G7"/>
    <mergeCell ref="A2:S2"/>
    <mergeCell ref="N8:N9"/>
    <mergeCell ref="A5:S5"/>
    <mergeCell ref="F8:F9"/>
    <mergeCell ref="G8:G9"/>
  </mergeCells>
  <phoneticPr fontId="15" type="noConversion"/>
  <pageMargins left="0.23622047244094491" right="0.23622047244094491" top="0.55118110236220474" bottom="0.55118110236220474" header="0.31496062992125984" footer="0.31496062992125984"/>
  <pageSetup paperSize="8" scale="75" orientation="portrait" r:id="rId1"/>
  <headerFooter alignWithMargins="0">
    <oddFooter>&amp;R&amp;Z&amp;F 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Y216"/>
  <sheetViews>
    <sheetView tabSelected="1" topLeftCell="A10" zoomScale="85" zoomScaleNormal="85" zoomScaleSheetLayoutView="75" workbookViewId="0">
      <selection activeCell="C19" sqref="C19"/>
    </sheetView>
  </sheetViews>
  <sheetFormatPr defaultColWidth="10.6640625" defaultRowHeight="15.75" x14ac:dyDescent="0.25"/>
  <cols>
    <col min="1" max="1" width="17.1640625" style="8" customWidth="1"/>
    <col min="2" max="2" width="7.1640625" style="1" customWidth="1"/>
    <col min="3" max="3" width="47.5" style="1" bestFit="1" customWidth="1"/>
    <col min="4" max="18" width="5.83203125" style="1" customWidth="1"/>
    <col min="19" max="19" width="4.83203125" style="1" bestFit="1" customWidth="1"/>
    <col min="20" max="20" width="7.33203125" style="1" bestFit="1" customWidth="1"/>
    <col min="21" max="22" width="6.83203125" style="1" customWidth="1"/>
    <col min="23" max="23" width="6.1640625" style="1" customWidth="1"/>
    <col min="24" max="24" width="59.5" style="1" customWidth="1"/>
    <col min="25" max="25" width="34.1640625" style="1" bestFit="1" customWidth="1"/>
    <col min="26" max="35" width="1.83203125" style="1" customWidth="1"/>
    <col min="36" max="36" width="2.33203125" style="1" customWidth="1"/>
    <col min="37" max="16384" width="10.6640625" style="1"/>
  </cols>
  <sheetData>
    <row r="1" spans="1:25" ht="21.95" customHeight="1" x14ac:dyDescent="0.2">
      <c r="A1" s="463" t="s">
        <v>17</v>
      </c>
      <c r="B1" s="463"/>
      <c r="C1" s="463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2"/>
      <c r="U1" s="2"/>
      <c r="V1" s="2"/>
      <c r="W1" s="2"/>
    </row>
    <row r="2" spans="1:25" ht="21.95" customHeight="1" x14ac:dyDescent="0.2">
      <c r="A2" s="478" t="s">
        <v>279</v>
      </c>
      <c r="B2" s="478"/>
      <c r="C2" s="478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5"/>
      <c r="U2" s="5"/>
      <c r="V2" s="5"/>
      <c r="W2" s="5"/>
    </row>
    <row r="3" spans="1:25" ht="21.95" customHeight="1" x14ac:dyDescent="0.2">
      <c r="A3" s="467" t="s">
        <v>223</v>
      </c>
      <c r="B3" s="467"/>
      <c r="C3" s="467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89"/>
      <c r="U3" s="89"/>
      <c r="V3" s="89"/>
      <c r="W3" s="89"/>
    </row>
    <row r="4" spans="1:25" ht="15.75" customHeight="1" x14ac:dyDescent="0.2">
      <c r="A4" s="465" t="s">
        <v>292</v>
      </c>
      <c r="B4" s="465"/>
      <c r="C4" s="465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89"/>
      <c r="U4" s="89"/>
      <c r="V4" s="89"/>
      <c r="W4" s="89"/>
    </row>
    <row r="5" spans="1:25" ht="15.75" customHeight="1" thickBot="1" x14ac:dyDescent="0.25">
      <c r="A5" s="480" t="s">
        <v>263</v>
      </c>
      <c r="B5" s="480"/>
      <c r="C5" s="480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  <c r="S5" s="481"/>
      <c r="T5" s="90"/>
      <c r="U5" s="90"/>
      <c r="V5" s="90"/>
      <c r="W5" s="90"/>
    </row>
    <row r="6" spans="1:25" ht="15.75" customHeight="1" thickTop="1" thickBot="1" x14ac:dyDescent="0.25">
      <c r="A6" s="472" t="s">
        <v>13</v>
      </c>
      <c r="B6" s="475" t="s">
        <v>14</v>
      </c>
      <c r="C6" s="469" t="s">
        <v>15</v>
      </c>
      <c r="D6" s="457" t="s">
        <v>8</v>
      </c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  <c r="Q6" s="458"/>
      <c r="R6" s="458"/>
      <c r="S6" s="458"/>
      <c r="T6" s="448" t="s">
        <v>24</v>
      </c>
      <c r="U6" s="449"/>
      <c r="V6" s="449"/>
      <c r="W6" s="450"/>
      <c r="X6" s="461" t="s">
        <v>239</v>
      </c>
      <c r="Y6" s="462" t="s">
        <v>240</v>
      </c>
    </row>
    <row r="7" spans="1:25" ht="15.75" customHeight="1" x14ac:dyDescent="0.2">
      <c r="A7" s="473"/>
      <c r="B7" s="476"/>
      <c r="C7" s="470"/>
      <c r="D7" s="454" t="s">
        <v>1</v>
      </c>
      <c r="E7" s="455"/>
      <c r="F7" s="455"/>
      <c r="G7" s="456"/>
      <c r="H7" s="459" t="s">
        <v>2</v>
      </c>
      <c r="I7" s="455"/>
      <c r="J7" s="455"/>
      <c r="K7" s="460"/>
      <c r="L7" s="454" t="s">
        <v>3</v>
      </c>
      <c r="M7" s="455"/>
      <c r="N7" s="455"/>
      <c r="O7" s="456"/>
      <c r="P7" s="459" t="s">
        <v>4</v>
      </c>
      <c r="Q7" s="455"/>
      <c r="R7" s="455"/>
      <c r="S7" s="456"/>
      <c r="T7" s="451"/>
      <c r="U7" s="452"/>
      <c r="V7" s="452"/>
      <c r="W7" s="453"/>
      <c r="X7" s="461"/>
      <c r="Y7" s="462"/>
    </row>
    <row r="8" spans="1:25" ht="15.75" customHeight="1" x14ac:dyDescent="0.2">
      <c r="A8" s="473"/>
      <c r="B8" s="476"/>
      <c r="C8" s="470"/>
      <c r="D8" s="57" t="s">
        <v>9</v>
      </c>
      <c r="E8" s="57" t="s">
        <v>10</v>
      </c>
      <c r="F8" s="427" t="s">
        <v>7</v>
      </c>
      <c r="G8" s="429" t="s">
        <v>12</v>
      </c>
      <c r="H8" s="57" t="s">
        <v>9</v>
      </c>
      <c r="I8" s="57" t="s">
        <v>10</v>
      </c>
      <c r="J8" s="427" t="s">
        <v>7</v>
      </c>
      <c r="K8" s="429" t="s">
        <v>12</v>
      </c>
      <c r="L8" s="57" t="s">
        <v>9</v>
      </c>
      <c r="M8" s="57" t="s">
        <v>10</v>
      </c>
      <c r="N8" s="427" t="s">
        <v>7</v>
      </c>
      <c r="O8" s="429" t="s">
        <v>12</v>
      </c>
      <c r="P8" s="57" t="s">
        <v>9</v>
      </c>
      <c r="Q8" s="57" t="s">
        <v>10</v>
      </c>
      <c r="R8" s="427" t="s">
        <v>7</v>
      </c>
      <c r="S8" s="429" t="s">
        <v>12</v>
      </c>
      <c r="T8" s="69" t="s">
        <v>9</v>
      </c>
      <c r="U8" s="57" t="s">
        <v>10</v>
      </c>
      <c r="V8" s="427" t="s">
        <v>7</v>
      </c>
      <c r="W8" s="446" t="s">
        <v>12</v>
      </c>
      <c r="X8" s="461"/>
      <c r="Y8" s="462"/>
    </row>
    <row r="9" spans="1:25" ht="80.099999999999994" customHeight="1" thickBot="1" x14ac:dyDescent="0.25">
      <c r="A9" s="474"/>
      <c r="B9" s="477"/>
      <c r="C9" s="471"/>
      <c r="D9" s="16" t="s">
        <v>22</v>
      </c>
      <c r="E9" s="16" t="s">
        <v>22</v>
      </c>
      <c r="F9" s="428"/>
      <c r="G9" s="430"/>
      <c r="H9" s="16" t="s">
        <v>22</v>
      </c>
      <c r="I9" s="16" t="s">
        <v>22</v>
      </c>
      <c r="J9" s="428"/>
      <c r="K9" s="430"/>
      <c r="L9" s="16" t="s">
        <v>22</v>
      </c>
      <c r="M9" s="16" t="s">
        <v>22</v>
      </c>
      <c r="N9" s="428"/>
      <c r="O9" s="430"/>
      <c r="P9" s="16" t="s">
        <v>22</v>
      </c>
      <c r="Q9" s="16" t="s">
        <v>22</v>
      </c>
      <c r="R9" s="428"/>
      <c r="S9" s="430"/>
      <c r="T9" s="70" t="s">
        <v>22</v>
      </c>
      <c r="U9" s="16" t="s">
        <v>22</v>
      </c>
      <c r="V9" s="428"/>
      <c r="W9" s="447"/>
      <c r="X9" s="461"/>
      <c r="Y9" s="462"/>
    </row>
    <row r="10" spans="1:25" s="11" customFormat="1" ht="15.75" customHeight="1" thickBot="1" x14ac:dyDescent="0.35">
      <c r="A10" s="50"/>
      <c r="B10" s="51"/>
      <c r="C10" s="52" t="s">
        <v>19</v>
      </c>
      <c r="D10" s="53">
        <f>szakon_kozos!D63</f>
        <v>42</v>
      </c>
      <c r="E10" s="53">
        <f>szakon_kozos!E63</f>
        <v>54</v>
      </c>
      <c r="F10" s="53">
        <f>szakon_kozos!F63</f>
        <v>24</v>
      </c>
      <c r="G10" s="54" t="s">
        <v>28</v>
      </c>
      <c r="H10" s="53">
        <f>szakon_kozos!H63</f>
        <v>58</v>
      </c>
      <c r="I10" s="53">
        <f>szakon_kozos!I63</f>
        <v>32</v>
      </c>
      <c r="J10" s="53">
        <f>szakon_kozos!J63</f>
        <v>24</v>
      </c>
      <c r="K10" s="54" t="s">
        <v>28</v>
      </c>
      <c r="L10" s="53">
        <f>szakon_kozos!L63</f>
        <v>42</v>
      </c>
      <c r="M10" s="53">
        <f>szakon_kozos!M63</f>
        <v>32</v>
      </c>
      <c r="N10" s="53">
        <f>szakon_kozos!N63</f>
        <v>21</v>
      </c>
      <c r="O10" s="54" t="s">
        <v>28</v>
      </c>
      <c r="P10" s="53">
        <f>szakon_kozos!P63</f>
        <v>82</v>
      </c>
      <c r="Q10" s="53">
        <f>szakon_kozos!Q63</f>
        <v>16</v>
      </c>
      <c r="R10" s="53">
        <f>szakon_kozos!R63</f>
        <v>28</v>
      </c>
      <c r="S10" s="54" t="s">
        <v>28</v>
      </c>
      <c r="T10" s="53">
        <f>szakon_kozos!T63</f>
        <v>224</v>
      </c>
      <c r="U10" s="53">
        <f>szakon_kozos!U63</f>
        <v>134</v>
      </c>
      <c r="V10" s="53">
        <f>SUM(F10,J10,N10,R10)</f>
        <v>97</v>
      </c>
      <c r="W10" s="104" t="s">
        <v>28</v>
      </c>
      <c r="X10" s="124"/>
    </row>
    <row r="11" spans="1:25" s="11" customFormat="1" ht="15.75" customHeight="1" x14ac:dyDescent="0.3">
      <c r="A11" s="36">
        <v>2</v>
      </c>
      <c r="B11" s="17"/>
      <c r="C11" s="87" t="s">
        <v>59</v>
      </c>
      <c r="D11" s="37"/>
      <c r="E11" s="38"/>
      <c r="F11" s="38"/>
      <c r="G11" s="39"/>
      <c r="H11" s="38"/>
      <c r="I11" s="38"/>
      <c r="J11" s="38"/>
      <c r="K11" s="39"/>
      <c r="L11" s="38"/>
      <c r="M11" s="38"/>
      <c r="N11" s="38"/>
      <c r="O11" s="39"/>
      <c r="P11" s="38"/>
      <c r="Q11" s="38"/>
      <c r="R11" s="38"/>
      <c r="S11" s="39"/>
      <c r="T11" s="71"/>
      <c r="U11" s="44"/>
      <c r="V11" s="44"/>
      <c r="W11" s="45"/>
      <c r="X11" s="127"/>
    </row>
    <row r="12" spans="1:25" s="138" customFormat="1" ht="15.75" customHeight="1" x14ac:dyDescent="0.3">
      <c r="A12" s="143" t="s">
        <v>129</v>
      </c>
      <c r="B12" s="140" t="s">
        <v>43</v>
      </c>
      <c r="C12" s="340" t="s">
        <v>340</v>
      </c>
      <c r="D12" s="141">
        <v>16</v>
      </c>
      <c r="E12" s="142"/>
      <c r="F12" s="304">
        <v>4</v>
      </c>
      <c r="G12" s="132" t="s">
        <v>334</v>
      </c>
      <c r="H12" s="141"/>
      <c r="I12" s="142"/>
      <c r="J12" s="304"/>
      <c r="K12" s="132"/>
      <c r="L12" s="141"/>
      <c r="M12" s="142"/>
      <c r="N12" s="304"/>
      <c r="O12" s="132"/>
      <c r="P12" s="141"/>
      <c r="Q12" s="142"/>
      <c r="R12" s="304"/>
      <c r="S12" s="132" t="s">
        <v>65</v>
      </c>
      <c r="T12" s="134">
        <f t="shared" ref="T12:V19" si="0">IF(D12+H12+L12+P12=0,"",D12+H12+L12+P12)</f>
        <v>16</v>
      </c>
      <c r="U12" s="135" t="str">
        <f t="shared" si="0"/>
        <v/>
      </c>
      <c r="V12" s="135">
        <f t="shared" si="0"/>
        <v>4</v>
      </c>
      <c r="W12" s="146" t="s">
        <v>28</v>
      </c>
      <c r="X12" s="137" t="s">
        <v>241</v>
      </c>
      <c r="Y12" s="139" t="s">
        <v>282</v>
      </c>
    </row>
    <row r="13" spans="1:25" s="138" customFormat="1" ht="15.75" customHeight="1" x14ac:dyDescent="0.3">
      <c r="A13" s="143" t="s">
        <v>130</v>
      </c>
      <c r="B13" s="140" t="s">
        <v>43</v>
      </c>
      <c r="C13" s="341" t="s">
        <v>131</v>
      </c>
      <c r="D13" s="141"/>
      <c r="E13" s="142"/>
      <c r="F13" s="304"/>
      <c r="G13" s="132"/>
      <c r="H13" s="141">
        <v>16</v>
      </c>
      <c r="I13" s="142"/>
      <c r="J13" s="304">
        <v>4</v>
      </c>
      <c r="K13" s="132" t="s">
        <v>334</v>
      </c>
      <c r="L13" s="141"/>
      <c r="M13" s="142"/>
      <c r="N13" s="304"/>
      <c r="O13" s="132"/>
      <c r="P13" s="141"/>
      <c r="Q13" s="142"/>
      <c r="R13" s="304"/>
      <c r="S13" s="132" t="s">
        <v>65</v>
      </c>
      <c r="T13" s="134">
        <f t="shared" si="0"/>
        <v>16</v>
      </c>
      <c r="U13" s="135" t="str">
        <f t="shared" si="0"/>
        <v/>
      </c>
      <c r="V13" s="135">
        <f t="shared" si="0"/>
        <v>4</v>
      </c>
      <c r="W13" s="146" t="s">
        <v>28</v>
      </c>
      <c r="X13" s="137" t="s">
        <v>241</v>
      </c>
      <c r="Y13" s="139" t="s">
        <v>282</v>
      </c>
    </row>
    <row r="14" spans="1:25" s="138" customFormat="1" ht="15.75" customHeight="1" x14ac:dyDescent="0.3">
      <c r="A14" s="143" t="s">
        <v>132</v>
      </c>
      <c r="B14" s="140" t="s">
        <v>43</v>
      </c>
      <c r="C14" s="341" t="s">
        <v>133</v>
      </c>
      <c r="D14" s="141"/>
      <c r="E14" s="142"/>
      <c r="F14" s="304"/>
      <c r="G14" s="132"/>
      <c r="H14" s="141"/>
      <c r="I14" s="142"/>
      <c r="J14" s="304"/>
      <c r="K14" s="132"/>
      <c r="L14" s="141">
        <v>16</v>
      </c>
      <c r="M14" s="142"/>
      <c r="N14" s="304">
        <v>4</v>
      </c>
      <c r="O14" s="132" t="s">
        <v>334</v>
      </c>
      <c r="P14" s="141"/>
      <c r="Q14" s="142"/>
      <c r="R14" s="304"/>
      <c r="S14" s="132" t="s">
        <v>65</v>
      </c>
      <c r="T14" s="134">
        <f t="shared" si="0"/>
        <v>16</v>
      </c>
      <c r="U14" s="135" t="str">
        <f t="shared" si="0"/>
        <v/>
      </c>
      <c r="V14" s="135">
        <f t="shared" si="0"/>
        <v>4</v>
      </c>
      <c r="W14" s="146" t="s">
        <v>28</v>
      </c>
      <c r="X14" s="137" t="s">
        <v>241</v>
      </c>
      <c r="Y14" s="139" t="s">
        <v>282</v>
      </c>
    </row>
    <row r="15" spans="1:25" s="138" customFormat="1" ht="15.75" customHeight="1" x14ac:dyDescent="0.3">
      <c r="A15" s="143" t="s">
        <v>134</v>
      </c>
      <c r="B15" s="140" t="s">
        <v>43</v>
      </c>
      <c r="C15" s="341" t="s">
        <v>135</v>
      </c>
      <c r="D15" s="141">
        <v>6</v>
      </c>
      <c r="E15" s="142"/>
      <c r="F15" s="304">
        <v>3</v>
      </c>
      <c r="G15" s="305" t="s">
        <v>66</v>
      </c>
      <c r="H15" s="141"/>
      <c r="I15" s="142"/>
      <c r="J15" s="304"/>
      <c r="K15" s="132"/>
      <c r="L15" s="141"/>
      <c r="M15" s="142"/>
      <c r="N15" s="304"/>
      <c r="O15" s="132"/>
      <c r="P15" s="141"/>
      <c r="Q15" s="142"/>
      <c r="R15" s="304"/>
      <c r="S15" s="132"/>
      <c r="T15" s="134">
        <f t="shared" si="0"/>
        <v>6</v>
      </c>
      <c r="U15" s="135" t="str">
        <f t="shared" si="0"/>
        <v/>
      </c>
      <c r="V15" s="135">
        <f t="shared" si="0"/>
        <v>3</v>
      </c>
      <c r="W15" s="146" t="s">
        <v>28</v>
      </c>
      <c r="X15" s="137" t="s">
        <v>241</v>
      </c>
      <c r="Y15" s="139" t="s">
        <v>257</v>
      </c>
    </row>
    <row r="16" spans="1:25" s="138" customFormat="1" ht="15.75" customHeight="1" x14ac:dyDescent="0.3">
      <c r="A16" s="332" t="s">
        <v>339</v>
      </c>
      <c r="B16" s="306" t="s">
        <v>43</v>
      </c>
      <c r="C16" s="342" t="s">
        <v>321</v>
      </c>
      <c r="D16" s="141"/>
      <c r="E16" s="142"/>
      <c r="F16" s="304"/>
      <c r="G16" s="305"/>
      <c r="H16" s="141">
        <v>6</v>
      </c>
      <c r="I16" s="142"/>
      <c r="J16" s="304">
        <v>2</v>
      </c>
      <c r="K16" s="132" t="s">
        <v>66</v>
      </c>
      <c r="L16" s="141"/>
      <c r="M16" s="156"/>
      <c r="N16" s="156"/>
      <c r="O16" s="156"/>
      <c r="P16" s="141"/>
      <c r="Q16" s="142"/>
      <c r="R16" s="304"/>
      <c r="S16" s="132"/>
      <c r="T16" s="134">
        <f>IF(D16+H16+L16+P16=0,"",D16+H16+L16+P16)</f>
        <v>6</v>
      </c>
      <c r="U16" s="135" t="str">
        <f>IF(E16+I16+M16+Q16=0,"",E16+I16+M16+Q16)</f>
        <v/>
      </c>
      <c r="V16" s="135">
        <f>IF(F16+J16+N16+R16=0,"",F16+J16+N16+R16)</f>
        <v>2</v>
      </c>
      <c r="W16" s="146" t="s">
        <v>28</v>
      </c>
      <c r="X16" s="137" t="s">
        <v>301</v>
      </c>
      <c r="Y16" s="139" t="s">
        <v>247</v>
      </c>
    </row>
    <row r="17" spans="1:25" s="138" customFormat="1" ht="15.75" customHeight="1" x14ac:dyDescent="0.3">
      <c r="A17" s="143" t="s">
        <v>136</v>
      </c>
      <c r="B17" s="140" t="s">
        <v>43</v>
      </c>
      <c r="C17" s="337" t="s">
        <v>137</v>
      </c>
      <c r="D17" s="141"/>
      <c r="E17" s="142"/>
      <c r="F17" s="304"/>
      <c r="G17" s="305"/>
      <c r="H17" s="141"/>
      <c r="I17" s="142"/>
      <c r="J17" s="304"/>
      <c r="K17" s="132"/>
      <c r="L17" s="141"/>
      <c r="M17" s="142"/>
      <c r="N17" s="304"/>
      <c r="O17" s="132"/>
      <c r="P17" s="141">
        <v>6</v>
      </c>
      <c r="Q17" s="142"/>
      <c r="R17" s="304">
        <v>2</v>
      </c>
      <c r="S17" s="132" t="s">
        <v>66</v>
      </c>
      <c r="T17" s="134">
        <f t="shared" si="0"/>
        <v>6</v>
      </c>
      <c r="U17" s="135" t="str">
        <f t="shared" si="0"/>
        <v/>
      </c>
      <c r="V17" s="135">
        <f t="shared" si="0"/>
        <v>2</v>
      </c>
      <c r="W17" s="146" t="s">
        <v>28</v>
      </c>
      <c r="X17" s="148" t="s">
        <v>258</v>
      </c>
      <c r="Y17" s="139" t="s">
        <v>259</v>
      </c>
    </row>
    <row r="18" spans="1:25" s="138" customFormat="1" ht="15.75" customHeight="1" x14ac:dyDescent="0.3">
      <c r="A18" s="332" t="s">
        <v>138</v>
      </c>
      <c r="B18" s="140" t="s">
        <v>43</v>
      </c>
      <c r="C18" s="362" t="s">
        <v>139</v>
      </c>
      <c r="D18" s="141"/>
      <c r="E18" s="142"/>
      <c r="F18" s="304"/>
      <c r="G18" s="305"/>
      <c r="H18" s="141"/>
      <c r="I18" s="156"/>
      <c r="J18" s="156"/>
      <c r="K18" s="156"/>
      <c r="L18" s="141">
        <v>6</v>
      </c>
      <c r="M18" s="142"/>
      <c r="N18" s="304">
        <v>2</v>
      </c>
      <c r="O18" s="132" t="s">
        <v>66</v>
      </c>
      <c r="P18" s="141"/>
      <c r="Q18" s="142"/>
      <c r="R18" s="304"/>
      <c r="S18" s="132"/>
      <c r="T18" s="134">
        <f>IF(D18+H18+L18+P18=0,"",D18+H18+L18+P18)</f>
        <v>6</v>
      </c>
      <c r="U18" s="135" t="str">
        <f>IF(E18+I18+M18+Q18=0,"",E18+I18+M18+Q18)</f>
        <v/>
      </c>
      <c r="V18" s="135">
        <f>IF(F18+J18+N18+R18=0,"",F18+J18+N18+R18)</f>
        <v>2</v>
      </c>
      <c r="W18" s="146" t="s">
        <v>28</v>
      </c>
      <c r="X18" s="358" t="s">
        <v>354</v>
      </c>
      <c r="Y18" s="139" t="s">
        <v>260</v>
      </c>
    </row>
    <row r="19" spans="1:25" s="138" customFormat="1" ht="15.75" customHeight="1" x14ac:dyDescent="0.3">
      <c r="A19" s="355" t="s">
        <v>140</v>
      </c>
      <c r="B19" s="140" t="s">
        <v>43</v>
      </c>
      <c r="C19" s="354" t="s">
        <v>141</v>
      </c>
      <c r="D19" s="141">
        <v>8</v>
      </c>
      <c r="E19" s="142"/>
      <c r="F19" s="304">
        <v>2</v>
      </c>
      <c r="G19" s="305" t="s">
        <v>66</v>
      </c>
      <c r="H19" s="141"/>
      <c r="I19" s="142"/>
      <c r="J19" s="304"/>
      <c r="K19" s="132"/>
      <c r="L19" s="141"/>
      <c r="M19" s="142"/>
      <c r="N19" s="304"/>
      <c r="O19" s="132"/>
      <c r="P19" s="141"/>
      <c r="Q19" s="142"/>
      <c r="R19" s="304"/>
      <c r="S19" s="132"/>
      <c r="T19" s="134">
        <f t="shared" si="0"/>
        <v>8</v>
      </c>
      <c r="U19" s="135" t="str">
        <f t="shared" si="0"/>
        <v/>
      </c>
      <c r="V19" s="135">
        <f t="shared" si="0"/>
        <v>2</v>
      </c>
      <c r="W19" s="146" t="s">
        <v>28</v>
      </c>
      <c r="X19" s="137" t="s">
        <v>241</v>
      </c>
      <c r="Y19" s="353" t="s">
        <v>282</v>
      </c>
    </row>
    <row r="20" spans="1:25" s="11" customFormat="1" ht="15.75" customHeight="1" thickBot="1" x14ac:dyDescent="0.35">
      <c r="A20" s="20"/>
      <c r="B20" s="82"/>
      <c r="C20" s="83" t="s">
        <v>60</v>
      </c>
      <c r="D20" s="22">
        <f>SUM(D12:D19)</f>
        <v>30</v>
      </c>
      <c r="E20" s="22">
        <f>SUM(E12:E19)</f>
        <v>0</v>
      </c>
      <c r="F20" s="22">
        <f>SUM(F12:F19)</f>
        <v>9</v>
      </c>
      <c r="G20" s="24" t="s">
        <v>28</v>
      </c>
      <c r="H20" s="25">
        <f>SUM(H12:H19)</f>
        <v>22</v>
      </c>
      <c r="I20" s="22">
        <f>SUM(I12:I19)</f>
        <v>0</v>
      </c>
      <c r="J20" s="22">
        <f>SUM(J12:J19)</f>
        <v>6</v>
      </c>
      <c r="K20" s="24" t="s">
        <v>28</v>
      </c>
      <c r="L20" s="23">
        <f>SUM(L12:L19)</f>
        <v>22</v>
      </c>
      <c r="M20" s="22">
        <f>SUM(M12:M19)</f>
        <v>0</v>
      </c>
      <c r="N20" s="22">
        <f>SUM(N12:N19)</f>
        <v>6</v>
      </c>
      <c r="O20" s="24" t="s">
        <v>28</v>
      </c>
      <c r="P20" s="25">
        <f>SUM(P12:P19)</f>
        <v>6</v>
      </c>
      <c r="Q20" s="22">
        <f>SUM(Q12:Q19)</f>
        <v>0</v>
      </c>
      <c r="R20" s="22">
        <f>SUM(R12:R19)</f>
        <v>2</v>
      </c>
      <c r="S20" s="91" t="s">
        <v>28</v>
      </c>
      <c r="T20" s="25">
        <f>SUM(T12:T19)</f>
        <v>80</v>
      </c>
      <c r="U20" s="22">
        <f>SUM(U12:U19)</f>
        <v>0</v>
      </c>
      <c r="V20" s="22">
        <f>SUM(V12:V19)</f>
        <v>23</v>
      </c>
      <c r="W20" s="91" t="s">
        <v>28</v>
      </c>
      <c r="X20" s="127"/>
      <c r="Y20" s="124"/>
    </row>
    <row r="21" spans="1:25" s="11" customFormat="1" ht="15.75" customHeight="1" thickBot="1" x14ac:dyDescent="0.35">
      <c r="A21" s="48"/>
      <c r="B21" s="49"/>
      <c r="C21" s="35" t="s">
        <v>21</v>
      </c>
      <c r="D21" s="53">
        <f>D10+D20</f>
        <v>72</v>
      </c>
      <c r="E21" s="34">
        <f>E10+E20</f>
        <v>54</v>
      </c>
      <c r="F21" s="34">
        <f>F10+F20</f>
        <v>33</v>
      </c>
      <c r="G21" s="55" t="s">
        <v>28</v>
      </c>
      <c r="H21" s="53">
        <f>H10+H20</f>
        <v>80</v>
      </c>
      <c r="I21" s="34">
        <f>I10+I20</f>
        <v>32</v>
      </c>
      <c r="J21" s="34">
        <f>J10+J20</f>
        <v>30</v>
      </c>
      <c r="K21" s="55" t="s">
        <v>28</v>
      </c>
      <c r="L21" s="53">
        <f>L10+L20</f>
        <v>64</v>
      </c>
      <c r="M21" s="34">
        <f>M10+M20</f>
        <v>32</v>
      </c>
      <c r="N21" s="34">
        <f>N10+N20</f>
        <v>27</v>
      </c>
      <c r="O21" s="55" t="s">
        <v>28</v>
      </c>
      <c r="P21" s="53">
        <f>P10+P20</f>
        <v>88</v>
      </c>
      <c r="Q21" s="34">
        <f>Q10+Q20</f>
        <v>16</v>
      </c>
      <c r="R21" s="34">
        <f>R10+R20</f>
        <v>30</v>
      </c>
      <c r="S21" s="55" t="s">
        <v>28</v>
      </c>
      <c r="T21" s="121">
        <f>IF(D21+H21+L21+P21=0,"",D21+H21+L21+P21)</f>
        <v>304</v>
      </c>
      <c r="U21" s="121">
        <f>IF(E21+I21+M21+Q21=0,"",E21+I21+M21+Q21)</f>
        <v>134</v>
      </c>
      <c r="V21" s="121">
        <f>V10+V20</f>
        <v>120</v>
      </c>
      <c r="W21" s="56" t="s">
        <v>28</v>
      </c>
    </row>
    <row r="22" spans="1:25" s="11" customFormat="1" ht="9.9499999999999993" customHeight="1" thickBot="1" x14ac:dyDescent="0.35">
      <c r="A22" s="440"/>
      <c r="B22" s="441"/>
      <c r="C22" s="441"/>
      <c r="D22" s="441"/>
      <c r="E22" s="441"/>
      <c r="F22" s="441"/>
      <c r="G22" s="441"/>
      <c r="H22" s="441"/>
      <c r="I22" s="441"/>
      <c r="J22" s="441"/>
      <c r="K22" s="441"/>
      <c r="L22" s="441"/>
      <c r="M22" s="441"/>
      <c r="N22" s="441"/>
      <c r="O22" s="441"/>
      <c r="P22" s="441"/>
      <c r="Q22" s="441"/>
      <c r="R22" s="441"/>
      <c r="S22" s="441"/>
      <c r="T22" s="71"/>
      <c r="U22" s="44"/>
      <c r="V22" s="44"/>
      <c r="W22" s="81"/>
    </row>
    <row r="23" spans="1:25" ht="15.75" customHeight="1" x14ac:dyDescent="0.3">
      <c r="A23" s="26" t="s">
        <v>178</v>
      </c>
      <c r="B23" s="27"/>
      <c r="C23" s="28" t="s">
        <v>5</v>
      </c>
      <c r="D23" s="444"/>
      <c r="E23" s="445"/>
      <c r="F23" s="445"/>
      <c r="G23" s="445"/>
      <c r="H23" s="445"/>
      <c r="I23" s="445"/>
      <c r="J23" s="445"/>
      <c r="K23" s="445"/>
      <c r="L23" s="445"/>
      <c r="M23" s="445"/>
      <c r="N23" s="445"/>
      <c r="O23" s="445"/>
      <c r="P23" s="445"/>
      <c r="Q23" s="445"/>
      <c r="R23" s="445"/>
      <c r="S23" s="445"/>
      <c r="T23" s="106"/>
      <c r="U23" s="105"/>
      <c r="V23" s="105"/>
      <c r="W23" s="107"/>
    </row>
    <row r="24" spans="1:25" ht="15.75" customHeight="1" thickBot="1" x14ac:dyDescent="0.3">
      <c r="A24" s="125" t="s">
        <v>264</v>
      </c>
      <c r="B24" s="94" t="s">
        <v>0</v>
      </c>
      <c r="C24" s="126" t="s">
        <v>265</v>
      </c>
      <c r="D24" s="10"/>
      <c r="E24" s="9"/>
      <c r="F24" s="92" t="s">
        <v>28</v>
      </c>
      <c r="G24" s="93" t="s">
        <v>28</v>
      </c>
      <c r="H24" s="10"/>
      <c r="I24" s="9"/>
      <c r="J24" s="92" t="s">
        <v>28</v>
      </c>
      <c r="K24" s="93" t="s">
        <v>28</v>
      </c>
      <c r="L24" s="10"/>
      <c r="M24" s="9"/>
      <c r="N24" s="92" t="s">
        <v>28</v>
      </c>
      <c r="O24" s="93" t="s">
        <v>28</v>
      </c>
      <c r="P24" s="10"/>
      <c r="Q24" s="9"/>
      <c r="R24" s="92" t="s">
        <v>28</v>
      </c>
      <c r="S24" s="93" t="s">
        <v>28</v>
      </c>
      <c r="T24" s="73" t="str">
        <f t="shared" ref="T24:U26" si="1">IF(D24+H24+L24+P24=0,"",D24+H24+L24+P24)</f>
        <v/>
      </c>
      <c r="U24" s="46" t="str">
        <f t="shared" si="1"/>
        <v/>
      </c>
      <c r="V24" s="94" t="s">
        <v>28</v>
      </c>
      <c r="W24" s="59" t="s">
        <v>28</v>
      </c>
    </row>
    <row r="25" spans="1:25" ht="15.75" customHeight="1" thickBot="1" x14ac:dyDescent="0.3">
      <c r="A25" s="30"/>
      <c r="B25" s="31"/>
      <c r="C25" s="86" t="s">
        <v>20</v>
      </c>
      <c r="D25" s="95">
        <f>SUM(D24:D24)</f>
        <v>0</v>
      </c>
      <c r="E25" s="96">
        <f>SUM(E24:E24)</f>
        <v>0</v>
      </c>
      <c r="F25" s="84" t="s">
        <v>28</v>
      </c>
      <c r="G25" s="97" t="s">
        <v>28</v>
      </c>
      <c r="H25" s="98">
        <f>SUM(H24:H24)</f>
        <v>0</v>
      </c>
      <c r="I25" s="96">
        <f>SUM(I24:I24)</f>
        <v>0</v>
      </c>
      <c r="J25" s="84" t="s">
        <v>28</v>
      </c>
      <c r="K25" s="97" t="s">
        <v>28</v>
      </c>
      <c r="L25" s="95">
        <f>SUM(L24:L24)</f>
        <v>0</v>
      </c>
      <c r="M25" s="96">
        <f>SUM(M24:M24)</f>
        <v>0</v>
      </c>
      <c r="N25" s="84" t="s">
        <v>28</v>
      </c>
      <c r="O25" s="97" t="s">
        <v>28</v>
      </c>
      <c r="P25" s="98">
        <f>SUM(P24:P24)</f>
        <v>0</v>
      </c>
      <c r="Q25" s="96">
        <f>SUM(Q24:Q24)</f>
        <v>0</v>
      </c>
      <c r="R25" s="84" t="s">
        <v>28</v>
      </c>
      <c r="S25" s="97" t="s">
        <v>28</v>
      </c>
      <c r="T25" s="58" t="str">
        <f t="shared" si="1"/>
        <v/>
      </c>
      <c r="U25" s="47" t="str">
        <f t="shared" si="1"/>
        <v/>
      </c>
      <c r="V25" s="84" t="s">
        <v>28</v>
      </c>
      <c r="W25" s="61" t="s">
        <v>28</v>
      </c>
    </row>
    <row r="26" spans="1:25" ht="15.75" customHeight="1" thickBot="1" x14ac:dyDescent="0.35">
      <c r="A26" s="15"/>
      <c r="B26" s="29"/>
      <c r="C26" s="41" t="s">
        <v>16</v>
      </c>
      <c r="D26" s="99">
        <f>D21+D25</f>
        <v>72</v>
      </c>
      <c r="E26" s="100">
        <f>E21+E25</f>
        <v>54</v>
      </c>
      <c r="F26" s="85" t="s">
        <v>28</v>
      </c>
      <c r="G26" s="101" t="s">
        <v>28</v>
      </c>
      <c r="H26" s="102">
        <f>H21+H25</f>
        <v>80</v>
      </c>
      <c r="I26" s="100">
        <f>I21+I25</f>
        <v>32</v>
      </c>
      <c r="J26" s="85" t="s">
        <v>28</v>
      </c>
      <c r="K26" s="101" t="s">
        <v>28</v>
      </c>
      <c r="L26" s="99">
        <f>L21+L25</f>
        <v>64</v>
      </c>
      <c r="M26" s="100">
        <f>M21+M25</f>
        <v>32</v>
      </c>
      <c r="N26" s="85" t="s">
        <v>28</v>
      </c>
      <c r="O26" s="101" t="s">
        <v>28</v>
      </c>
      <c r="P26" s="102">
        <f>P21+P25</f>
        <v>88</v>
      </c>
      <c r="Q26" s="100">
        <f>Q21+Q25</f>
        <v>16</v>
      </c>
      <c r="R26" s="85" t="s">
        <v>28</v>
      </c>
      <c r="S26" s="101" t="s">
        <v>28</v>
      </c>
      <c r="T26" s="112">
        <f t="shared" si="1"/>
        <v>304</v>
      </c>
      <c r="U26" s="113">
        <f t="shared" si="1"/>
        <v>134</v>
      </c>
      <c r="V26" s="85" t="s">
        <v>28</v>
      </c>
      <c r="W26" s="60" t="s">
        <v>28</v>
      </c>
    </row>
    <row r="27" spans="1:25" ht="15.75" customHeight="1" thickTop="1" x14ac:dyDescent="0.3">
      <c r="A27" s="32" t="s">
        <v>179</v>
      </c>
      <c r="B27" s="33"/>
      <c r="C27" s="40" t="s">
        <v>6</v>
      </c>
      <c r="D27" s="444"/>
      <c r="E27" s="445"/>
      <c r="F27" s="445"/>
      <c r="G27" s="445"/>
      <c r="H27" s="445"/>
      <c r="I27" s="445"/>
      <c r="J27" s="445"/>
      <c r="K27" s="445"/>
      <c r="L27" s="445"/>
      <c r="M27" s="445"/>
      <c r="N27" s="445"/>
      <c r="O27" s="445"/>
      <c r="P27" s="445"/>
      <c r="Q27" s="445"/>
      <c r="R27" s="445"/>
      <c r="S27" s="445"/>
      <c r="T27" s="78"/>
      <c r="U27" s="79"/>
      <c r="V27" s="79"/>
      <c r="W27" s="80"/>
    </row>
    <row r="28" spans="1:25" s="4" customFormat="1" ht="15.75" customHeight="1" thickBot="1" x14ac:dyDescent="0.3">
      <c r="A28" s="88"/>
      <c r="B28" s="94" t="s">
        <v>34</v>
      </c>
      <c r="C28" s="12"/>
      <c r="D28" s="9"/>
      <c r="E28" s="9"/>
      <c r="F28" s="9"/>
      <c r="G28" s="42"/>
      <c r="H28" s="9"/>
      <c r="I28" s="9"/>
      <c r="J28" s="9"/>
      <c r="K28" s="42"/>
      <c r="L28" s="9"/>
      <c r="M28" s="9"/>
      <c r="N28" s="9"/>
      <c r="O28" s="42"/>
      <c r="P28" s="9"/>
      <c r="Q28" s="9"/>
      <c r="R28" s="9"/>
      <c r="S28" s="42"/>
      <c r="T28" s="72"/>
      <c r="U28" s="18"/>
      <c r="V28" s="18"/>
      <c r="W28" s="19"/>
    </row>
    <row r="29" spans="1:25" s="4" customFormat="1" ht="9.9499999999999993" customHeight="1" thickTop="1" thickBot="1" x14ac:dyDescent="0.25">
      <c r="A29" s="433"/>
      <c r="B29" s="434"/>
      <c r="C29" s="434"/>
      <c r="D29" s="434"/>
      <c r="E29" s="434"/>
      <c r="F29" s="434"/>
      <c r="G29" s="434"/>
      <c r="H29" s="434"/>
      <c r="I29" s="434"/>
      <c r="J29" s="434"/>
      <c r="K29" s="434"/>
      <c r="L29" s="434"/>
      <c r="M29" s="434"/>
      <c r="N29" s="434"/>
      <c r="O29" s="434"/>
      <c r="P29" s="434"/>
      <c r="Q29" s="434"/>
      <c r="R29" s="434"/>
      <c r="S29" s="434"/>
      <c r="T29" s="74"/>
      <c r="U29" s="75"/>
      <c r="V29" s="75"/>
      <c r="W29" s="76"/>
    </row>
    <row r="30" spans="1:25" s="4" customFormat="1" ht="9.9499999999999993" customHeight="1" thickTop="1" x14ac:dyDescent="0.2">
      <c r="A30" s="435"/>
      <c r="B30" s="436"/>
      <c r="C30" s="436"/>
      <c r="D30" s="436"/>
      <c r="E30" s="436"/>
      <c r="F30" s="436"/>
      <c r="G30" s="436"/>
      <c r="H30" s="436"/>
      <c r="I30" s="436"/>
      <c r="J30" s="436"/>
      <c r="K30" s="436"/>
      <c r="L30" s="436"/>
      <c r="M30" s="436"/>
      <c r="N30" s="436"/>
      <c r="O30" s="436"/>
      <c r="P30" s="436"/>
      <c r="Q30" s="436"/>
      <c r="R30" s="436"/>
      <c r="S30" s="436"/>
      <c r="T30" s="68"/>
      <c r="U30" s="67"/>
      <c r="V30" s="67"/>
      <c r="W30" s="77"/>
    </row>
    <row r="31" spans="1:25" s="4" customFormat="1" ht="15.75" customHeight="1" x14ac:dyDescent="0.2">
      <c r="A31" s="431" t="s">
        <v>35</v>
      </c>
      <c r="B31" s="432"/>
      <c r="C31" s="432"/>
      <c r="D31" s="432"/>
      <c r="E31" s="432"/>
      <c r="F31" s="432"/>
      <c r="G31" s="432"/>
      <c r="H31" s="432"/>
      <c r="I31" s="432"/>
      <c r="J31" s="432"/>
      <c r="K31" s="432"/>
      <c r="L31" s="432"/>
      <c r="M31" s="432"/>
      <c r="N31" s="432"/>
      <c r="O31" s="432"/>
      <c r="P31" s="432"/>
      <c r="Q31" s="432"/>
      <c r="R31" s="432"/>
      <c r="S31" s="432"/>
      <c r="T31" s="68"/>
      <c r="U31" s="67"/>
      <c r="V31" s="67"/>
      <c r="W31" s="77"/>
    </row>
    <row r="32" spans="1:25" s="4" customFormat="1" ht="15.75" customHeight="1" x14ac:dyDescent="0.25">
      <c r="A32" s="14"/>
      <c r="B32" s="94"/>
      <c r="C32" s="13" t="s">
        <v>25</v>
      </c>
      <c r="D32" s="65"/>
      <c r="E32" s="66"/>
      <c r="F32" s="18"/>
      <c r="G32" s="43">
        <f>COUNTIF(G$12:G$29,"A")</f>
        <v>0</v>
      </c>
      <c r="H32" s="65"/>
      <c r="I32" s="66"/>
      <c r="J32" s="18"/>
      <c r="K32" s="43">
        <f>COUNTIF(K$12:K$29,"A")</f>
        <v>0</v>
      </c>
      <c r="L32" s="65"/>
      <c r="M32" s="66"/>
      <c r="N32" s="18"/>
      <c r="O32" s="43">
        <f>COUNTIF(O$12:O$29,"A")</f>
        <v>0</v>
      </c>
      <c r="P32" s="65"/>
      <c r="Q32" s="66"/>
      <c r="R32" s="18"/>
      <c r="S32" s="43">
        <f>COUNTIF(S$12:S$29,"A")</f>
        <v>0</v>
      </c>
      <c r="T32" s="108"/>
      <c r="U32" s="109"/>
      <c r="V32" s="110"/>
      <c r="W32" s="103">
        <f>SUM($G32,$K32,$O32,$S32)</f>
        <v>0</v>
      </c>
    </row>
    <row r="33" spans="1:23" s="4" customFormat="1" ht="15.75" customHeight="1" x14ac:dyDescent="0.25">
      <c r="A33" s="14"/>
      <c r="B33" s="94"/>
      <c r="C33" s="13" t="s">
        <v>26</v>
      </c>
      <c r="D33" s="65"/>
      <c r="E33" s="66"/>
      <c r="F33" s="18"/>
      <c r="G33" s="43">
        <f>COUNTIF(G$12:G$29,"B")</f>
        <v>2</v>
      </c>
      <c r="H33" s="65"/>
      <c r="I33" s="66"/>
      <c r="J33" s="18"/>
      <c r="K33" s="43">
        <f>COUNTIF(K$12:K$29,"B")</f>
        <v>1</v>
      </c>
      <c r="L33" s="65"/>
      <c r="M33" s="66"/>
      <c r="N33" s="18"/>
      <c r="O33" s="43">
        <f>COUNTIF(O$12:O$29,"B")</f>
        <v>1</v>
      </c>
      <c r="P33" s="65"/>
      <c r="Q33" s="66"/>
      <c r="R33" s="18"/>
      <c r="S33" s="43">
        <f>COUNTIF(S$12:S$29,"B")</f>
        <v>1</v>
      </c>
      <c r="T33" s="108"/>
      <c r="U33" s="109"/>
      <c r="V33" s="110"/>
      <c r="W33" s="103">
        <f t="shared" ref="W33:W43" si="2">SUM($G33,$K33,$O33,$S33)</f>
        <v>5</v>
      </c>
    </row>
    <row r="34" spans="1:23" s="4" customFormat="1" ht="15.75" customHeight="1" x14ac:dyDescent="0.25">
      <c r="A34" s="14"/>
      <c r="B34" s="94"/>
      <c r="C34" s="122" t="s">
        <v>54</v>
      </c>
      <c r="D34" s="65"/>
      <c r="E34" s="66"/>
      <c r="F34" s="18"/>
      <c r="G34" s="43">
        <f>COUNTIF(G$12:G$29,"ÉÉ")</f>
        <v>0</v>
      </c>
      <c r="H34" s="65"/>
      <c r="I34" s="66"/>
      <c r="J34" s="18"/>
      <c r="K34" s="43">
        <f>COUNTIF(K$12:K$29,"ÉÉ")</f>
        <v>0</v>
      </c>
      <c r="L34" s="65"/>
      <c r="M34" s="66"/>
      <c r="N34" s="18"/>
      <c r="O34" s="43">
        <f>COUNTIF(O$12:O$29,"ÉÉ")</f>
        <v>0</v>
      </c>
      <c r="P34" s="65"/>
      <c r="Q34" s="66"/>
      <c r="R34" s="18"/>
      <c r="S34" s="43">
        <f>COUNTIF(S$12:S$29,"ÉÉ")</f>
        <v>0</v>
      </c>
      <c r="T34" s="108"/>
      <c r="U34" s="109"/>
      <c r="V34" s="110"/>
      <c r="W34" s="103">
        <f t="shared" si="2"/>
        <v>0</v>
      </c>
    </row>
    <row r="35" spans="1:23" s="4" customFormat="1" ht="15.75" customHeight="1" x14ac:dyDescent="0.25">
      <c r="A35" s="14"/>
      <c r="B35" s="94"/>
      <c r="C35" s="122" t="s">
        <v>55</v>
      </c>
      <c r="D35" s="65"/>
      <c r="E35" s="66"/>
      <c r="F35" s="18"/>
      <c r="G35" s="43">
        <f>COUNTIF(G$12:G$29,"ÉÉ(Z)")</f>
        <v>1</v>
      </c>
      <c r="H35" s="65"/>
      <c r="I35" s="66"/>
      <c r="J35" s="18"/>
      <c r="K35" s="43">
        <f>COUNTIF(K$11:K$29,"ÉÉ(Z)")</f>
        <v>1</v>
      </c>
      <c r="L35" s="65"/>
      <c r="M35" s="66"/>
      <c r="N35" s="18"/>
      <c r="O35" s="43">
        <f>COUNTIF(O$12:O$29,"ÉÉ(Z)")</f>
        <v>1</v>
      </c>
      <c r="P35" s="65"/>
      <c r="Q35" s="66"/>
      <c r="R35" s="18"/>
      <c r="S35" s="43">
        <f>COUNTIF(S$12:S$29,"ÉÉ(Z)")</f>
        <v>0</v>
      </c>
      <c r="T35" s="108"/>
      <c r="U35" s="109"/>
      <c r="V35" s="110"/>
      <c r="W35" s="103">
        <f t="shared" si="2"/>
        <v>3</v>
      </c>
    </row>
    <row r="36" spans="1:23" s="4" customFormat="1" ht="15.75" customHeight="1" x14ac:dyDescent="0.25">
      <c r="A36" s="14"/>
      <c r="B36" s="94"/>
      <c r="C36" s="122" t="s">
        <v>56</v>
      </c>
      <c r="D36" s="65"/>
      <c r="E36" s="66"/>
      <c r="F36" s="18"/>
      <c r="G36" s="43">
        <f>COUNTIF(G$12:G$29,"GYJ")</f>
        <v>0</v>
      </c>
      <c r="H36" s="65"/>
      <c r="I36" s="66"/>
      <c r="J36" s="18"/>
      <c r="K36" s="43">
        <f>COUNTIF(K$12:K$29,"GYJ")</f>
        <v>0</v>
      </c>
      <c r="L36" s="65"/>
      <c r="M36" s="66"/>
      <c r="N36" s="18"/>
      <c r="O36" s="43">
        <f>COUNTIF(O$12:O$29,"GYJ")</f>
        <v>0</v>
      </c>
      <c r="P36" s="65"/>
      <c r="Q36" s="66"/>
      <c r="R36" s="18"/>
      <c r="S36" s="43">
        <f>COUNTIF(S$12:S$29,"GYJ")</f>
        <v>0</v>
      </c>
      <c r="T36" s="108"/>
      <c r="U36" s="109"/>
      <c r="V36" s="110"/>
      <c r="W36" s="103">
        <f t="shared" si="2"/>
        <v>0</v>
      </c>
    </row>
    <row r="37" spans="1:23" s="4" customFormat="1" ht="15.75" customHeight="1" x14ac:dyDescent="0.25">
      <c r="A37" s="14"/>
      <c r="B37" s="94"/>
      <c r="C37" s="122" t="s">
        <v>57</v>
      </c>
      <c r="D37" s="65"/>
      <c r="E37" s="66"/>
      <c r="F37" s="18"/>
      <c r="G37" s="43">
        <f>COUNTIF(G$12:G$29,"GYJ(Z)")</f>
        <v>0</v>
      </c>
      <c r="H37" s="65"/>
      <c r="I37" s="66"/>
      <c r="J37" s="18"/>
      <c r="K37" s="43">
        <f>COUNTIF(K$12:K$29,"GYJ(Z)")</f>
        <v>0</v>
      </c>
      <c r="L37" s="65"/>
      <c r="M37" s="66"/>
      <c r="N37" s="18"/>
      <c r="O37" s="43">
        <f>COUNTIF(O$12:O$29,"GYJ(Z)")</f>
        <v>0</v>
      </c>
      <c r="P37" s="65"/>
      <c r="Q37" s="66"/>
      <c r="R37" s="18"/>
      <c r="S37" s="43">
        <f>COUNTIF(S$12:S$29,"GYJ(Z)")</f>
        <v>0</v>
      </c>
      <c r="T37" s="108"/>
      <c r="U37" s="109"/>
      <c r="V37" s="110"/>
      <c r="W37" s="103">
        <f t="shared" si="2"/>
        <v>0</v>
      </c>
    </row>
    <row r="38" spans="1:23" s="4" customFormat="1" ht="15.75" customHeight="1" x14ac:dyDescent="0.25">
      <c r="A38" s="14"/>
      <c r="B38" s="94"/>
      <c r="C38" s="13" t="s">
        <v>46</v>
      </c>
      <c r="D38" s="65"/>
      <c r="E38" s="66"/>
      <c r="F38" s="18"/>
      <c r="G38" s="43">
        <f>COUNTIF(G$12:G$29,"K")</f>
        <v>0</v>
      </c>
      <c r="H38" s="65"/>
      <c r="I38" s="66"/>
      <c r="J38" s="18"/>
      <c r="K38" s="43">
        <f>COUNTIF(K$12:K$29,"K")</f>
        <v>0</v>
      </c>
      <c r="L38" s="65"/>
      <c r="M38" s="66"/>
      <c r="N38" s="18"/>
      <c r="O38" s="43">
        <f>COUNTIF(O$12:O$29,"K")</f>
        <v>0</v>
      </c>
      <c r="P38" s="65"/>
      <c r="Q38" s="66"/>
      <c r="R38" s="18"/>
      <c r="S38" s="43">
        <f>COUNTIF(S$12:S$29,"K")</f>
        <v>0</v>
      </c>
      <c r="T38" s="108"/>
      <c r="U38" s="109"/>
      <c r="V38" s="110"/>
      <c r="W38" s="103">
        <f t="shared" si="2"/>
        <v>0</v>
      </c>
    </row>
    <row r="39" spans="1:23" s="4" customFormat="1" ht="15.75" customHeight="1" x14ac:dyDescent="0.25">
      <c r="A39" s="14"/>
      <c r="B39" s="94"/>
      <c r="C39" s="13" t="s">
        <v>47</v>
      </c>
      <c r="D39" s="65"/>
      <c r="E39" s="66"/>
      <c r="F39" s="18"/>
      <c r="G39" s="43">
        <f>COUNTIF(G$12:G$29,"K(Z)")</f>
        <v>0</v>
      </c>
      <c r="H39" s="65"/>
      <c r="I39" s="66"/>
      <c r="J39" s="18"/>
      <c r="K39" s="43">
        <f>COUNTIF(K$12:K$29,"K(Z)")</f>
        <v>0</v>
      </c>
      <c r="L39" s="65"/>
      <c r="M39" s="66"/>
      <c r="N39" s="18"/>
      <c r="O39" s="43">
        <f>COUNTIF(O$12:O$29,"K(Z)")</f>
        <v>0</v>
      </c>
      <c r="P39" s="65"/>
      <c r="Q39" s="66"/>
      <c r="R39" s="18"/>
      <c r="S39" s="43">
        <f>COUNTIF(S$12:S$29,"K(Z)")</f>
        <v>0</v>
      </c>
      <c r="T39" s="108"/>
      <c r="U39" s="109"/>
      <c r="V39" s="110"/>
      <c r="W39" s="103">
        <f t="shared" si="2"/>
        <v>0</v>
      </c>
    </row>
    <row r="40" spans="1:23" s="4" customFormat="1" ht="15.75" customHeight="1" x14ac:dyDescent="0.25">
      <c r="A40" s="14"/>
      <c r="B40" s="94"/>
      <c r="C40" s="13" t="s">
        <v>27</v>
      </c>
      <c r="D40" s="65"/>
      <c r="E40" s="66"/>
      <c r="F40" s="18"/>
      <c r="G40" s="43">
        <f>COUNTIF(G$12:G$29,"AV")</f>
        <v>0</v>
      </c>
      <c r="H40" s="65"/>
      <c r="I40" s="66"/>
      <c r="J40" s="18"/>
      <c r="K40" s="43">
        <f>COUNTIF(K$12:K$29,"AV")</f>
        <v>0</v>
      </c>
      <c r="L40" s="65"/>
      <c r="M40" s="66"/>
      <c r="N40" s="18"/>
      <c r="O40" s="43">
        <f>COUNTIF(O$12:O$29,"AV")</f>
        <v>0</v>
      </c>
      <c r="P40" s="65"/>
      <c r="Q40" s="66"/>
      <c r="R40" s="18"/>
      <c r="S40" s="43">
        <f>COUNTIF(S$12:S$29,"AV")</f>
        <v>0</v>
      </c>
      <c r="T40" s="108"/>
      <c r="U40" s="109"/>
      <c r="V40" s="110"/>
      <c r="W40" s="103">
        <f t="shared" si="2"/>
        <v>0</v>
      </c>
    </row>
    <row r="41" spans="1:23" s="4" customFormat="1" ht="15.75" customHeight="1" x14ac:dyDescent="0.25">
      <c r="A41" s="14"/>
      <c r="B41" s="94"/>
      <c r="C41" s="13" t="s">
        <v>58</v>
      </c>
      <c r="D41" s="65"/>
      <c r="E41" s="66"/>
      <c r="F41" s="18"/>
      <c r="G41" s="43">
        <f>COUNTIF(G$12:G$29,"KV")</f>
        <v>0</v>
      </c>
      <c r="H41" s="65"/>
      <c r="I41" s="66"/>
      <c r="J41" s="18"/>
      <c r="K41" s="43">
        <f>COUNTIF(K$12:K$29,"KV")</f>
        <v>0</v>
      </c>
      <c r="L41" s="65"/>
      <c r="M41" s="66"/>
      <c r="N41" s="18"/>
      <c r="O41" s="43">
        <f>COUNTIF(O$12:O$29,"KV")</f>
        <v>0</v>
      </c>
      <c r="P41" s="65"/>
      <c r="Q41" s="66"/>
      <c r="R41" s="18"/>
      <c r="S41" s="43">
        <f>COUNTIF(S$12:S$29,"KV")</f>
        <v>0</v>
      </c>
      <c r="T41" s="108"/>
      <c r="U41" s="109"/>
      <c r="V41" s="110"/>
      <c r="W41" s="103">
        <f t="shared" si="2"/>
        <v>0</v>
      </c>
    </row>
    <row r="42" spans="1:23" s="4" customFormat="1" ht="15.75" customHeight="1" x14ac:dyDescent="0.25">
      <c r="A42" s="14"/>
      <c r="B42" s="94"/>
      <c r="C42" s="64" t="s">
        <v>48</v>
      </c>
      <c r="D42" s="65"/>
      <c r="E42" s="66"/>
      <c r="F42" s="18"/>
      <c r="G42" s="43">
        <f>COUNTIF(G$12:G$29,"S")</f>
        <v>0</v>
      </c>
      <c r="H42" s="65"/>
      <c r="I42" s="66"/>
      <c r="J42" s="18"/>
      <c r="K42" s="43">
        <f>COUNTIF(K$12:K$29,"S")</f>
        <v>0</v>
      </c>
      <c r="L42" s="65"/>
      <c r="M42" s="66"/>
      <c r="N42" s="18"/>
      <c r="O42" s="43">
        <f>COUNTIF(O$12:O$29,"S")</f>
        <v>0</v>
      </c>
      <c r="P42" s="65"/>
      <c r="Q42" s="66"/>
      <c r="R42" s="18"/>
      <c r="S42" s="43">
        <f>COUNTIF(S$12:S$29,"S")</f>
        <v>0</v>
      </c>
      <c r="T42" s="108"/>
      <c r="U42" s="109"/>
      <c r="V42" s="110"/>
      <c r="W42" s="103">
        <f t="shared" si="2"/>
        <v>0</v>
      </c>
    </row>
    <row r="43" spans="1:23" s="4" customFormat="1" ht="15.75" customHeight="1" x14ac:dyDescent="0.25">
      <c r="A43" s="14"/>
      <c r="B43" s="94"/>
      <c r="C43" s="64" t="s">
        <v>45</v>
      </c>
      <c r="D43" s="111"/>
      <c r="E43" s="109"/>
      <c r="F43" s="110"/>
      <c r="G43" s="43">
        <f>COUNTIF(G$12:G$29,"Z")</f>
        <v>0</v>
      </c>
      <c r="H43" s="111"/>
      <c r="I43" s="109"/>
      <c r="J43" s="110"/>
      <c r="K43" s="43">
        <f>COUNTIF(K$12:K$29,"Z")</f>
        <v>0</v>
      </c>
      <c r="L43" s="111"/>
      <c r="M43" s="109"/>
      <c r="N43" s="110"/>
      <c r="O43" s="43">
        <f>COUNTIF(O$12:O$29,"Z")</f>
        <v>0</v>
      </c>
      <c r="P43" s="111"/>
      <c r="Q43" s="109"/>
      <c r="R43" s="110"/>
      <c r="S43" s="43">
        <f>COUNTIF(S$12:S$29,"Z")</f>
        <v>3</v>
      </c>
      <c r="T43" s="108"/>
      <c r="U43" s="109"/>
      <c r="V43" s="110"/>
      <c r="W43" s="103">
        <f t="shared" si="2"/>
        <v>3</v>
      </c>
    </row>
    <row r="44" spans="1:23" s="4" customFormat="1" ht="15.75" customHeight="1" x14ac:dyDescent="0.25">
      <c r="A44" s="442"/>
      <c r="B44" s="443"/>
      <c r="C44" s="443"/>
      <c r="D44" s="443"/>
      <c r="E44" s="443"/>
      <c r="F44" s="443"/>
      <c r="G44" s="443"/>
      <c r="H44" s="443"/>
      <c r="I44" s="443"/>
      <c r="J44" s="443"/>
      <c r="K44" s="443"/>
      <c r="L44" s="443"/>
      <c r="M44" s="443"/>
      <c r="N44" s="443"/>
      <c r="O44" s="443"/>
      <c r="P44" s="443"/>
      <c r="Q44" s="443"/>
      <c r="R44" s="443"/>
      <c r="S44" s="443"/>
      <c r="T44" s="437" t="s">
        <v>18</v>
      </c>
      <c r="U44" s="438"/>
      <c r="V44" s="439"/>
      <c r="W44" s="103">
        <f>SUM(W32:W43)</f>
        <v>11</v>
      </c>
    </row>
    <row r="45" spans="1:23" s="4" customFormat="1" ht="15.75" customHeight="1" x14ac:dyDescent="0.25">
      <c r="A45" s="425"/>
      <c r="B45" s="426"/>
      <c r="C45" s="426"/>
      <c r="D45" s="426"/>
      <c r="E45" s="426"/>
      <c r="F45" s="426"/>
      <c r="G45" s="426"/>
      <c r="H45" s="426"/>
      <c r="I45" s="426"/>
      <c r="J45" s="426"/>
      <c r="K45" s="426"/>
      <c r="L45" s="426"/>
      <c r="M45" s="426"/>
      <c r="N45" s="426"/>
      <c r="O45" s="426"/>
      <c r="P45" s="426"/>
      <c r="Q45" s="426"/>
      <c r="R45" s="426"/>
      <c r="S45" s="426"/>
      <c r="T45" s="114"/>
      <c r="U45" s="115"/>
      <c r="V45" s="115"/>
      <c r="W45" s="116"/>
    </row>
    <row r="46" spans="1:23" s="4" customFormat="1" ht="15.75" customHeight="1" x14ac:dyDescent="0.25">
      <c r="A46" s="425"/>
      <c r="B46" s="426"/>
      <c r="C46" s="426"/>
      <c r="D46" s="426"/>
      <c r="E46" s="426"/>
      <c r="F46" s="426"/>
      <c r="G46" s="426"/>
      <c r="H46" s="426"/>
      <c r="I46" s="426"/>
      <c r="J46" s="426"/>
      <c r="K46" s="426"/>
      <c r="L46" s="426"/>
      <c r="M46" s="426"/>
      <c r="N46" s="426"/>
      <c r="O46" s="426"/>
      <c r="P46" s="426"/>
      <c r="Q46" s="426"/>
      <c r="R46" s="426"/>
      <c r="S46" s="426"/>
      <c r="T46" s="114"/>
      <c r="U46" s="115"/>
      <c r="V46" s="115"/>
      <c r="W46" s="117"/>
    </row>
    <row r="47" spans="1:23" s="4" customFormat="1" ht="15.75" customHeight="1" thickBot="1" x14ac:dyDescent="0.3">
      <c r="A47" s="423"/>
      <c r="B47" s="424"/>
      <c r="C47" s="424"/>
      <c r="D47" s="424"/>
      <c r="E47" s="424"/>
      <c r="F47" s="424"/>
      <c r="G47" s="424"/>
      <c r="H47" s="424"/>
      <c r="I47" s="424"/>
      <c r="J47" s="424"/>
      <c r="K47" s="424"/>
      <c r="L47" s="424"/>
      <c r="M47" s="424"/>
      <c r="N47" s="424"/>
      <c r="O47" s="424"/>
      <c r="P47" s="424"/>
      <c r="Q47" s="424"/>
      <c r="R47" s="424"/>
      <c r="S47" s="424"/>
      <c r="T47" s="118"/>
      <c r="U47" s="119"/>
      <c r="V47" s="119"/>
      <c r="W47" s="120"/>
    </row>
    <row r="48" spans="1:23" s="4" customFormat="1" ht="15.75" customHeight="1" thickTop="1" x14ac:dyDescent="0.25">
      <c r="A48" s="3"/>
      <c r="B48" s="6"/>
      <c r="C48" s="6"/>
    </row>
    <row r="49" spans="1:3" s="4" customFormat="1" ht="15.75" customHeight="1" x14ac:dyDescent="0.25">
      <c r="A49" s="3"/>
      <c r="B49" s="6"/>
      <c r="C49" s="6"/>
    </row>
    <row r="50" spans="1:3" s="4" customFormat="1" ht="15.75" customHeight="1" x14ac:dyDescent="0.25">
      <c r="A50" s="3"/>
      <c r="B50" s="6"/>
      <c r="C50" s="6"/>
    </row>
    <row r="51" spans="1:3" s="4" customFormat="1" ht="15.75" customHeight="1" x14ac:dyDescent="0.25">
      <c r="A51" s="3"/>
      <c r="B51" s="6"/>
      <c r="C51" s="6"/>
    </row>
    <row r="52" spans="1:3" s="4" customFormat="1" ht="15.75" customHeight="1" x14ac:dyDescent="0.25">
      <c r="A52" s="3"/>
      <c r="B52" s="6"/>
      <c r="C52" s="6"/>
    </row>
    <row r="53" spans="1:3" s="4" customFormat="1" ht="15.75" customHeight="1" x14ac:dyDescent="0.25">
      <c r="A53" s="3"/>
      <c r="B53" s="6"/>
      <c r="C53" s="6"/>
    </row>
    <row r="54" spans="1:3" s="4" customFormat="1" ht="15.75" customHeight="1" x14ac:dyDescent="0.25">
      <c r="A54" s="3"/>
      <c r="B54" s="6"/>
      <c r="C54" s="6"/>
    </row>
    <row r="55" spans="1:3" s="4" customFormat="1" ht="15.75" customHeight="1" x14ac:dyDescent="0.25">
      <c r="A55" s="3"/>
      <c r="B55" s="6"/>
      <c r="C55" s="6"/>
    </row>
    <row r="56" spans="1:3" s="4" customFormat="1" ht="15.75" customHeight="1" x14ac:dyDescent="0.25">
      <c r="A56" s="3"/>
      <c r="B56" s="6"/>
      <c r="C56" s="6"/>
    </row>
    <row r="57" spans="1:3" s="4" customFormat="1" ht="15.75" customHeight="1" x14ac:dyDescent="0.25">
      <c r="A57" s="3"/>
      <c r="B57" s="6"/>
      <c r="C57" s="6"/>
    </row>
    <row r="58" spans="1:3" s="4" customFormat="1" ht="15.75" customHeight="1" x14ac:dyDescent="0.25">
      <c r="A58" s="3"/>
      <c r="B58" s="6"/>
      <c r="C58" s="6"/>
    </row>
    <row r="59" spans="1:3" s="4" customFormat="1" ht="15.75" customHeight="1" x14ac:dyDescent="0.25">
      <c r="A59" s="3"/>
      <c r="B59" s="6"/>
      <c r="C59" s="6"/>
    </row>
    <row r="60" spans="1:3" s="4" customFormat="1" ht="15.75" customHeight="1" x14ac:dyDescent="0.25">
      <c r="A60" s="3"/>
      <c r="B60" s="6"/>
      <c r="C60" s="6"/>
    </row>
    <row r="61" spans="1:3" s="4" customFormat="1" ht="15.75" customHeight="1" x14ac:dyDescent="0.25">
      <c r="A61" s="3"/>
      <c r="B61" s="6"/>
      <c r="C61" s="6"/>
    </row>
    <row r="62" spans="1:3" s="4" customFormat="1" ht="15.75" customHeight="1" x14ac:dyDescent="0.25">
      <c r="A62" s="3"/>
      <c r="B62" s="6"/>
      <c r="C62" s="6"/>
    </row>
    <row r="63" spans="1:3" s="4" customFormat="1" ht="15.75" customHeight="1" x14ac:dyDescent="0.25">
      <c r="A63" s="3"/>
      <c r="B63" s="6"/>
      <c r="C63" s="6"/>
    </row>
    <row r="64" spans="1:3" s="4" customFormat="1" ht="15.75" customHeight="1" x14ac:dyDescent="0.25">
      <c r="A64" s="3"/>
      <c r="B64" s="6"/>
      <c r="C64" s="6"/>
    </row>
    <row r="65" spans="1:3" s="4" customFormat="1" ht="15.75" customHeight="1" x14ac:dyDescent="0.25">
      <c r="A65" s="3"/>
      <c r="B65" s="6"/>
      <c r="C65" s="6"/>
    </row>
    <row r="66" spans="1:3" s="4" customFormat="1" ht="15.75" customHeight="1" x14ac:dyDescent="0.25">
      <c r="A66" s="3"/>
      <c r="B66" s="6"/>
      <c r="C66" s="6"/>
    </row>
    <row r="67" spans="1:3" s="4" customFormat="1" ht="15.75" customHeight="1" x14ac:dyDescent="0.25">
      <c r="A67" s="3"/>
      <c r="B67" s="6"/>
      <c r="C67" s="6"/>
    </row>
    <row r="68" spans="1:3" s="4" customFormat="1" ht="15.75" customHeight="1" x14ac:dyDescent="0.25">
      <c r="A68" s="3"/>
      <c r="B68" s="6"/>
      <c r="C68" s="6"/>
    </row>
    <row r="69" spans="1:3" s="4" customFormat="1" ht="15.75" customHeight="1" x14ac:dyDescent="0.25">
      <c r="A69" s="3"/>
      <c r="B69" s="6"/>
      <c r="C69" s="6"/>
    </row>
    <row r="70" spans="1:3" s="4" customFormat="1" ht="15.75" customHeight="1" x14ac:dyDescent="0.25">
      <c r="A70" s="3"/>
      <c r="B70" s="6"/>
      <c r="C70" s="6"/>
    </row>
    <row r="71" spans="1:3" s="4" customFormat="1" ht="15.75" customHeight="1" x14ac:dyDescent="0.25">
      <c r="A71" s="3"/>
      <c r="B71" s="6"/>
      <c r="C71" s="6"/>
    </row>
    <row r="72" spans="1:3" s="4" customFormat="1" ht="15.75" customHeight="1" x14ac:dyDescent="0.25">
      <c r="A72" s="3"/>
      <c r="B72" s="6"/>
      <c r="C72" s="6"/>
    </row>
    <row r="73" spans="1:3" s="4" customFormat="1" ht="15.75" customHeight="1" x14ac:dyDescent="0.25">
      <c r="A73" s="3"/>
      <c r="B73" s="6"/>
      <c r="C73" s="6"/>
    </row>
    <row r="74" spans="1:3" s="4" customFormat="1" ht="15.75" customHeight="1" x14ac:dyDescent="0.25">
      <c r="A74" s="3"/>
      <c r="B74" s="6"/>
      <c r="C74" s="6"/>
    </row>
    <row r="75" spans="1:3" s="4" customFormat="1" ht="15.75" customHeight="1" x14ac:dyDescent="0.25">
      <c r="A75" s="3"/>
      <c r="B75" s="6"/>
      <c r="C75" s="6"/>
    </row>
    <row r="76" spans="1:3" s="4" customFormat="1" ht="15.75" customHeight="1" x14ac:dyDescent="0.25">
      <c r="A76" s="3"/>
      <c r="B76" s="6"/>
      <c r="C76" s="6"/>
    </row>
    <row r="77" spans="1:3" s="4" customFormat="1" ht="15.75" customHeight="1" x14ac:dyDescent="0.25">
      <c r="A77" s="3"/>
      <c r="B77" s="6"/>
      <c r="C77" s="6"/>
    </row>
    <row r="78" spans="1:3" s="4" customFormat="1" ht="15.75" customHeight="1" x14ac:dyDescent="0.25">
      <c r="A78" s="3"/>
      <c r="B78" s="6"/>
      <c r="C78" s="6"/>
    </row>
    <row r="79" spans="1:3" s="4" customFormat="1" ht="15.75" customHeight="1" x14ac:dyDescent="0.25">
      <c r="A79" s="3"/>
      <c r="B79" s="6"/>
      <c r="C79" s="6"/>
    </row>
    <row r="80" spans="1:3" s="4" customFormat="1" ht="15.75" customHeight="1" x14ac:dyDescent="0.25">
      <c r="A80" s="3"/>
      <c r="B80" s="6"/>
      <c r="C80" s="6"/>
    </row>
    <row r="81" spans="1:3" s="4" customFormat="1" ht="15.75" customHeight="1" x14ac:dyDescent="0.25">
      <c r="A81" s="3"/>
      <c r="B81" s="6"/>
      <c r="C81" s="6"/>
    </row>
    <row r="82" spans="1:3" s="4" customFormat="1" ht="15.75" customHeight="1" x14ac:dyDescent="0.25">
      <c r="A82" s="3"/>
      <c r="B82" s="6"/>
      <c r="C82" s="6"/>
    </row>
    <row r="83" spans="1:3" s="4" customFormat="1" ht="15.75" customHeight="1" x14ac:dyDescent="0.25">
      <c r="A83" s="3"/>
      <c r="B83" s="6"/>
      <c r="C83" s="6"/>
    </row>
    <row r="84" spans="1:3" s="4" customFormat="1" ht="15.75" customHeight="1" x14ac:dyDescent="0.25">
      <c r="A84" s="3"/>
      <c r="B84" s="6"/>
      <c r="C84" s="6"/>
    </row>
    <row r="85" spans="1:3" s="4" customFormat="1" ht="15.75" customHeight="1" x14ac:dyDescent="0.25">
      <c r="A85" s="3"/>
      <c r="B85" s="6"/>
      <c r="C85" s="6"/>
    </row>
    <row r="86" spans="1:3" s="4" customFormat="1" ht="15.75" customHeight="1" x14ac:dyDescent="0.25">
      <c r="A86" s="3"/>
      <c r="B86" s="6"/>
      <c r="C86" s="6"/>
    </row>
    <row r="87" spans="1:3" s="4" customFormat="1" ht="15.75" customHeight="1" x14ac:dyDescent="0.25">
      <c r="A87" s="3"/>
      <c r="B87" s="6"/>
      <c r="C87" s="6"/>
    </row>
    <row r="88" spans="1:3" s="4" customFormat="1" ht="15.75" customHeight="1" x14ac:dyDescent="0.25">
      <c r="A88" s="3"/>
      <c r="B88" s="6"/>
      <c r="C88" s="6"/>
    </row>
    <row r="89" spans="1:3" s="4" customFormat="1" ht="15.75" customHeight="1" x14ac:dyDescent="0.25">
      <c r="A89" s="3"/>
      <c r="B89" s="6"/>
      <c r="C89" s="6"/>
    </row>
    <row r="90" spans="1:3" s="4" customFormat="1" ht="15.75" customHeight="1" x14ac:dyDescent="0.25">
      <c r="A90" s="3"/>
      <c r="B90" s="6"/>
      <c r="C90" s="6"/>
    </row>
    <row r="91" spans="1:3" s="4" customFormat="1" ht="15.75" customHeight="1" x14ac:dyDescent="0.25">
      <c r="A91" s="3"/>
      <c r="B91" s="6"/>
      <c r="C91" s="6"/>
    </row>
    <row r="92" spans="1:3" s="4" customFormat="1" ht="15.75" customHeight="1" x14ac:dyDescent="0.25">
      <c r="A92" s="3"/>
      <c r="B92" s="6"/>
      <c r="C92" s="6"/>
    </row>
    <row r="93" spans="1:3" s="4" customFormat="1" ht="15.75" customHeight="1" x14ac:dyDescent="0.25">
      <c r="A93" s="3"/>
      <c r="B93" s="6"/>
      <c r="C93" s="6"/>
    </row>
    <row r="94" spans="1:3" s="4" customFormat="1" ht="15.75" customHeight="1" x14ac:dyDescent="0.25">
      <c r="A94" s="3"/>
      <c r="B94" s="6"/>
      <c r="C94" s="6"/>
    </row>
    <row r="95" spans="1:3" s="4" customFormat="1" ht="15.75" customHeight="1" x14ac:dyDescent="0.25">
      <c r="A95" s="3"/>
      <c r="B95" s="6"/>
      <c r="C95" s="6"/>
    </row>
    <row r="96" spans="1:3" s="4" customFormat="1" ht="15.75" customHeight="1" x14ac:dyDescent="0.25">
      <c r="A96" s="3"/>
      <c r="B96" s="6"/>
      <c r="C96" s="6"/>
    </row>
    <row r="97" spans="1:3" s="4" customFormat="1" ht="15.75" customHeight="1" x14ac:dyDescent="0.25">
      <c r="A97" s="3"/>
      <c r="B97" s="6"/>
      <c r="C97" s="6"/>
    </row>
    <row r="98" spans="1:3" s="4" customFormat="1" ht="15.75" customHeight="1" x14ac:dyDescent="0.25">
      <c r="A98" s="3"/>
      <c r="B98" s="6"/>
      <c r="C98" s="6"/>
    </row>
    <row r="99" spans="1:3" s="4" customFormat="1" ht="15.75" customHeight="1" x14ac:dyDescent="0.25">
      <c r="A99" s="3"/>
      <c r="B99" s="6"/>
      <c r="C99" s="6"/>
    </row>
    <row r="100" spans="1:3" s="4" customFormat="1" ht="15.75" customHeight="1" x14ac:dyDescent="0.25">
      <c r="A100" s="3"/>
      <c r="B100" s="6"/>
      <c r="C100" s="6"/>
    </row>
    <row r="101" spans="1:3" s="4" customFormat="1" ht="15.75" customHeight="1" x14ac:dyDescent="0.25">
      <c r="A101" s="3"/>
      <c r="B101" s="6"/>
      <c r="C101" s="6"/>
    </row>
    <row r="102" spans="1:3" s="4" customFormat="1" ht="15.75" customHeight="1" x14ac:dyDescent="0.25">
      <c r="A102" s="3"/>
      <c r="B102" s="6"/>
      <c r="C102" s="6"/>
    </row>
    <row r="103" spans="1:3" s="4" customFormat="1" ht="15.75" customHeight="1" x14ac:dyDescent="0.25">
      <c r="A103" s="3"/>
      <c r="B103" s="6"/>
      <c r="C103" s="6"/>
    </row>
    <row r="104" spans="1:3" s="4" customFormat="1" ht="15.75" customHeight="1" x14ac:dyDescent="0.25">
      <c r="A104" s="3"/>
      <c r="B104" s="6"/>
      <c r="C104" s="6"/>
    </row>
    <row r="105" spans="1:3" s="4" customFormat="1" ht="15.75" customHeight="1" x14ac:dyDescent="0.25">
      <c r="A105" s="3"/>
      <c r="B105" s="6"/>
      <c r="C105" s="6"/>
    </row>
    <row r="106" spans="1:3" s="4" customFormat="1" ht="15.75" customHeight="1" x14ac:dyDescent="0.25">
      <c r="A106" s="3"/>
      <c r="B106" s="6"/>
      <c r="C106" s="6"/>
    </row>
    <row r="107" spans="1:3" s="4" customFormat="1" ht="15.75" customHeight="1" x14ac:dyDescent="0.25">
      <c r="A107" s="3"/>
      <c r="B107" s="6"/>
      <c r="C107" s="6"/>
    </row>
    <row r="108" spans="1:3" s="4" customFormat="1" ht="15.75" customHeight="1" x14ac:dyDescent="0.25">
      <c r="A108" s="3"/>
      <c r="B108" s="6"/>
      <c r="C108" s="6"/>
    </row>
    <row r="109" spans="1:3" s="4" customFormat="1" ht="15.75" customHeight="1" x14ac:dyDescent="0.25">
      <c r="A109" s="3"/>
      <c r="B109" s="6"/>
      <c r="C109" s="6"/>
    </row>
    <row r="110" spans="1:3" s="4" customFormat="1" ht="15.75" customHeight="1" x14ac:dyDescent="0.25">
      <c r="A110" s="3"/>
      <c r="B110" s="6"/>
      <c r="C110" s="6"/>
    </row>
    <row r="111" spans="1:3" s="4" customFormat="1" ht="15.75" customHeight="1" x14ac:dyDescent="0.25">
      <c r="A111" s="3"/>
      <c r="B111" s="5"/>
      <c r="C111" s="5"/>
    </row>
    <row r="112" spans="1:3" s="4" customFormat="1" ht="15.75" customHeight="1" x14ac:dyDescent="0.25">
      <c r="A112" s="3"/>
      <c r="B112" s="5"/>
      <c r="C112" s="5"/>
    </row>
    <row r="113" spans="1:3" s="4" customFormat="1" ht="15.75" customHeight="1" x14ac:dyDescent="0.25">
      <c r="A113" s="3"/>
      <c r="B113" s="5"/>
      <c r="C113" s="5"/>
    </row>
    <row r="114" spans="1:3" s="4" customFormat="1" ht="15.75" customHeight="1" x14ac:dyDescent="0.25">
      <c r="A114" s="3"/>
      <c r="B114" s="5"/>
      <c r="C114" s="5"/>
    </row>
    <row r="115" spans="1:3" s="4" customFormat="1" ht="15.75" customHeight="1" x14ac:dyDescent="0.25">
      <c r="A115" s="3"/>
      <c r="B115" s="5"/>
      <c r="C115" s="5"/>
    </row>
    <row r="116" spans="1:3" s="4" customFormat="1" ht="15.75" customHeight="1" x14ac:dyDescent="0.25">
      <c r="A116" s="3"/>
      <c r="B116" s="5"/>
      <c r="C116" s="5"/>
    </row>
    <row r="117" spans="1:3" s="4" customFormat="1" ht="15.75" customHeight="1" x14ac:dyDescent="0.25">
      <c r="A117" s="3"/>
      <c r="B117" s="5"/>
      <c r="C117" s="5"/>
    </row>
    <row r="118" spans="1:3" s="4" customFormat="1" ht="15.75" customHeight="1" x14ac:dyDescent="0.25">
      <c r="A118" s="3"/>
      <c r="B118" s="5"/>
      <c r="C118" s="5"/>
    </row>
    <row r="119" spans="1:3" s="4" customFormat="1" ht="15.75" customHeight="1" x14ac:dyDescent="0.25">
      <c r="A119" s="3"/>
      <c r="B119" s="5"/>
      <c r="C119" s="5"/>
    </row>
    <row r="120" spans="1:3" ht="15.75" customHeight="1" x14ac:dyDescent="0.25">
      <c r="A120" s="7"/>
      <c r="B120" s="2"/>
      <c r="C120" s="2"/>
    </row>
    <row r="121" spans="1:3" ht="15.75" customHeight="1" x14ac:dyDescent="0.25">
      <c r="A121" s="7"/>
      <c r="B121" s="2"/>
      <c r="C121" s="2"/>
    </row>
    <row r="122" spans="1:3" ht="15.75" customHeight="1" x14ac:dyDescent="0.25">
      <c r="A122" s="7"/>
      <c r="B122" s="2"/>
      <c r="C122" s="2"/>
    </row>
    <row r="123" spans="1:3" ht="15.75" customHeight="1" x14ac:dyDescent="0.25">
      <c r="A123" s="7"/>
      <c r="B123" s="2"/>
      <c r="C123" s="2"/>
    </row>
    <row r="124" spans="1:3" ht="15.75" customHeight="1" x14ac:dyDescent="0.25">
      <c r="A124" s="7"/>
      <c r="B124" s="2"/>
      <c r="C124" s="2"/>
    </row>
    <row r="125" spans="1:3" ht="15.75" customHeight="1" x14ac:dyDescent="0.25">
      <c r="A125" s="7"/>
      <c r="B125" s="2"/>
      <c r="C125" s="2"/>
    </row>
    <row r="126" spans="1:3" ht="15.75" customHeight="1" x14ac:dyDescent="0.25">
      <c r="A126" s="7"/>
      <c r="B126" s="2"/>
      <c r="C126" s="2"/>
    </row>
    <row r="127" spans="1:3" ht="15.75" customHeight="1" x14ac:dyDescent="0.25">
      <c r="A127" s="7"/>
      <c r="B127" s="2"/>
      <c r="C127" s="2"/>
    </row>
    <row r="128" spans="1:3" ht="15.75" customHeight="1" x14ac:dyDescent="0.25">
      <c r="A128" s="7"/>
      <c r="B128" s="2"/>
      <c r="C128" s="2"/>
    </row>
    <row r="129" spans="1:3" ht="15.75" customHeight="1" x14ac:dyDescent="0.25">
      <c r="A129" s="7"/>
      <c r="B129" s="2"/>
      <c r="C129" s="2"/>
    </row>
    <row r="130" spans="1:3" ht="15.75" customHeight="1" x14ac:dyDescent="0.25">
      <c r="A130" s="7"/>
      <c r="B130" s="2"/>
      <c r="C130" s="2"/>
    </row>
    <row r="131" spans="1:3" ht="15.75" customHeight="1" x14ac:dyDescent="0.25">
      <c r="A131" s="7"/>
      <c r="B131" s="2"/>
      <c r="C131" s="2"/>
    </row>
    <row r="132" spans="1:3" ht="15.75" customHeight="1" x14ac:dyDescent="0.25">
      <c r="A132" s="7"/>
      <c r="B132" s="2"/>
      <c r="C132" s="2"/>
    </row>
    <row r="133" spans="1:3" ht="15.75" customHeight="1" x14ac:dyDescent="0.25">
      <c r="A133" s="7"/>
      <c r="B133" s="2"/>
      <c r="C133" s="2"/>
    </row>
    <row r="134" spans="1:3" ht="15.75" customHeight="1" x14ac:dyDescent="0.25">
      <c r="A134" s="7"/>
      <c r="B134" s="2"/>
      <c r="C134" s="2"/>
    </row>
    <row r="135" spans="1:3" ht="15.75" customHeight="1" x14ac:dyDescent="0.25">
      <c r="A135" s="7"/>
      <c r="B135" s="2"/>
      <c r="C135" s="2"/>
    </row>
    <row r="136" spans="1:3" ht="15.75" customHeight="1" x14ac:dyDescent="0.25">
      <c r="A136" s="7"/>
      <c r="B136" s="2"/>
      <c r="C136" s="2"/>
    </row>
    <row r="137" spans="1:3" ht="15.75" customHeight="1" x14ac:dyDescent="0.25">
      <c r="A137" s="7"/>
      <c r="B137" s="2"/>
      <c r="C137" s="2"/>
    </row>
    <row r="138" spans="1:3" ht="15.75" customHeight="1" x14ac:dyDescent="0.25">
      <c r="A138" s="7"/>
      <c r="B138" s="2"/>
      <c r="C138" s="2"/>
    </row>
    <row r="139" spans="1:3" ht="15.75" customHeight="1" x14ac:dyDescent="0.25">
      <c r="A139" s="7"/>
      <c r="B139" s="2"/>
      <c r="C139" s="2"/>
    </row>
    <row r="140" spans="1:3" ht="15.75" customHeight="1" x14ac:dyDescent="0.25">
      <c r="A140" s="7"/>
      <c r="B140" s="2"/>
      <c r="C140" s="2"/>
    </row>
    <row r="141" spans="1:3" ht="15.75" customHeight="1" x14ac:dyDescent="0.25">
      <c r="A141" s="7"/>
      <c r="B141" s="2"/>
      <c r="C141" s="2"/>
    </row>
    <row r="142" spans="1:3" ht="15.75" customHeight="1" x14ac:dyDescent="0.25">
      <c r="A142" s="7"/>
      <c r="B142" s="2"/>
      <c r="C142" s="2"/>
    </row>
    <row r="143" spans="1:3" ht="15.75" customHeight="1" x14ac:dyDescent="0.25">
      <c r="A143" s="7"/>
      <c r="B143" s="2"/>
      <c r="C143" s="2"/>
    </row>
    <row r="144" spans="1:3" ht="15.75" customHeight="1" x14ac:dyDescent="0.25">
      <c r="A144" s="7"/>
      <c r="B144" s="2"/>
      <c r="C144" s="2"/>
    </row>
    <row r="145" spans="1:3" ht="15.75" customHeight="1" x14ac:dyDescent="0.25">
      <c r="A145" s="7"/>
      <c r="B145" s="2"/>
      <c r="C145" s="2"/>
    </row>
    <row r="146" spans="1:3" ht="15.75" customHeight="1" x14ac:dyDescent="0.25">
      <c r="A146" s="7"/>
      <c r="B146" s="2"/>
      <c r="C146" s="2"/>
    </row>
    <row r="147" spans="1:3" ht="15.75" customHeight="1" x14ac:dyDescent="0.25">
      <c r="A147" s="7"/>
      <c r="B147" s="2"/>
      <c r="C147" s="2"/>
    </row>
    <row r="148" spans="1:3" ht="15.75" customHeight="1" x14ac:dyDescent="0.25">
      <c r="A148" s="7"/>
      <c r="B148" s="2"/>
      <c r="C148" s="2"/>
    </row>
    <row r="149" spans="1:3" ht="15.75" customHeight="1" x14ac:dyDescent="0.25">
      <c r="A149" s="7"/>
      <c r="B149" s="2"/>
      <c r="C149" s="2"/>
    </row>
    <row r="150" spans="1:3" ht="15.75" customHeight="1" x14ac:dyDescent="0.25">
      <c r="A150" s="7"/>
      <c r="B150" s="2"/>
      <c r="C150" s="2"/>
    </row>
    <row r="151" spans="1:3" ht="15.75" customHeight="1" x14ac:dyDescent="0.25">
      <c r="A151" s="7"/>
      <c r="B151" s="2"/>
      <c r="C151" s="2"/>
    </row>
    <row r="152" spans="1:3" ht="15.75" customHeight="1" x14ac:dyDescent="0.25">
      <c r="A152" s="7"/>
      <c r="B152" s="2"/>
      <c r="C152" s="2"/>
    </row>
    <row r="153" spans="1:3" ht="15.75" customHeight="1" x14ac:dyDescent="0.25">
      <c r="A153" s="7"/>
      <c r="B153" s="2"/>
      <c r="C153" s="2"/>
    </row>
    <row r="154" spans="1:3" x14ac:dyDescent="0.25">
      <c r="A154" s="7"/>
      <c r="B154" s="2"/>
      <c r="C154" s="2"/>
    </row>
    <row r="155" spans="1:3" x14ac:dyDescent="0.25">
      <c r="A155" s="7"/>
      <c r="B155" s="2"/>
      <c r="C155" s="2"/>
    </row>
    <row r="156" spans="1:3" x14ac:dyDescent="0.25">
      <c r="A156" s="7"/>
      <c r="B156" s="2"/>
      <c r="C156" s="2"/>
    </row>
    <row r="157" spans="1:3" x14ac:dyDescent="0.25">
      <c r="A157" s="7"/>
      <c r="B157" s="2"/>
      <c r="C157" s="2"/>
    </row>
    <row r="158" spans="1:3" x14ac:dyDescent="0.25">
      <c r="A158" s="7"/>
      <c r="B158" s="2"/>
      <c r="C158" s="2"/>
    </row>
    <row r="159" spans="1:3" x14ac:dyDescent="0.25">
      <c r="A159" s="7"/>
      <c r="B159" s="2"/>
      <c r="C159" s="2"/>
    </row>
    <row r="160" spans="1:3" x14ac:dyDescent="0.25">
      <c r="A160" s="7"/>
      <c r="B160" s="2"/>
      <c r="C160" s="2"/>
    </row>
    <row r="161" spans="1:3" x14ac:dyDescent="0.25">
      <c r="A161" s="7"/>
      <c r="B161" s="2"/>
      <c r="C161" s="2"/>
    </row>
    <row r="162" spans="1:3" x14ac:dyDescent="0.25">
      <c r="A162" s="7"/>
      <c r="B162" s="2"/>
      <c r="C162" s="2"/>
    </row>
    <row r="163" spans="1:3" x14ac:dyDescent="0.25">
      <c r="A163" s="7"/>
      <c r="B163" s="2"/>
      <c r="C163" s="2"/>
    </row>
    <row r="164" spans="1:3" x14ac:dyDescent="0.25">
      <c r="A164" s="7"/>
      <c r="B164" s="2"/>
      <c r="C164" s="2"/>
    </row>
    <row r="165" spans="1:3" x14ac:dyDescent="0.25">
      <c r="A165" s="7"/>
      <c r="B165" s="2"/>
      <c r="C165" s="2"/>
    </row>
    <row r="166" spans="1:3" x14ac:dyDescent="0.25">
      <c r="A166" s="7"/>
      <c r="B166" s="2"/>
      <c r="C166" s="2"/>
    </row>
    <row r="167" spans="1:3" x14ac:dyDescent="0.25">
      <c r="A167" s="7"/>
      <c r="B167" s="2"/>
      <c r="C167" s="2"/>
    </row>
    <row r="168" spans="1:3" x14ac:dyDescent="0.25">
      <c r="A168" s="7"/>
      <c r="B168" s="2"/>
      <c r="C168" s="2"/>
    </row>
    <row r="169" spans="1:3" x14ac:dyDescent="0.25">
      <c r="A169" s="7"/>
      <c r="B169" s="2"/>
      <c r="C169" s="2"/>
    </row>
    <row r="170" spans="1:3" x14ac:dyDescent="0.25">
      <c r="A170" s="7"/>
      <c r="B170" s="2"/>
      <c r="C170" s="2"/>
    </row>
    <row r="171" spans="1:3" x14ac:dyDescent="0.25">
      <c r="A171" s="7"/>
      <c r="B171" s="2"/>
      <c r="C171" s="2"/>
    </row>
    <row r="172" spans="1:3" x14ac:dyDescent="0.25">
      <c r="A172" s="7"/>
      <c r="B172" s="2"/>
      <c r="C172" s="2"/>
    </row>
    <row r="173" spans="1:3" x14ac:dyDescent="0.25">
      <c r="A173" s="7"/>
      <c r="B173" s="2"/>
      <c r="C173" s="2"/>
    </row>
    <row r="174" spans="1:3" x14ac:dyDescent="0.25">
      <c r="A174" s="7"/>
      <c r="B174" s="2"/>
      <c r="C174" s="2"/>
    </row>
    <row r="175" spans="1:3" x14ac:dyDescent="0.25">
      <c r="A175" s="7"/>
      <c r="B175" s="2"/>
      <c r="C175" s="2"/>
    </row>
    <row r="176" spans="1:3" x14ac:dyDescent="0.25">
      <c r="A176" s="7"/>
      <c r="B176" s="2"/>
      <c r="C176" s="2"/>
    </row>
    <row r="177" spans="1:3" x14ac:dyDescent="0.25">
      <c r="A177" s="7"/>
      <c r="B177" s="2"/>
      <c r="C177" s="2"/>
    </row>
    <row r="178" spans="1:3" x14ac:dyDescent="0.25">
      <c r="A178" s="7"/>
      <c r="B178" s="2"/>
      <c r="C178" s="2"/>
    </row>
    <row r="179" spans="1:3" x14ac:dyDescent="0.25">
      <c r="A179" s="7"/>
      <c r="B179" s="2"/>
      <c r="C179" s="2"/>
    </row>
    <row r="180" spans="1:3" x14ac:dyDescent="0.25">
      <c r="A180" s="7"/>
      <c r="B180" s="2"/>
      <c r="C180" s="2"/>
    </row>
    <row r="181" spans="1:3" x14ac:dyDescent="0.25">
      <c r="A181" s="7"/>
      <c r="B181" s="2"/>
      <c r="C181" s="2"/>
    </row>
    <row r="182" spans="1:3" x14ac:dyDescent="0.25">
      <c r="A182" s="7"/>
      <c r="B182" s="2"/>
      <c r="C182" s="2"/>
    </row>
    <row r="183" spans="1:3" x14ac:dyDescent="0.25">
      <c r="A183" s="7"/>
      <c r="B183" s="2"/>
      <c r="C183" s="2"/>
    </row>
    <row r="184" spans="1:3" x14ac:dyDescent="0.25">
      <c r="A184" s="7"/>
      <c r="B184" s="2"/>
      <c r="C184" s="2"/>
    </row>
    <row r="185" spans="1:3" x14ac:dyDescent="0.25">
      <c r="A185" s="7"/>
      <c r="B185" s="2"/>
      <c r="C185" s="2"/>
    </row>
    <row r="186" spans="1:3" x14ac:dyDescent="0.25">
      <c r="A186" s="7"/>
      <c r="B186" s="2"/>
      <c r="C186" s="2"/>
    </row>
    <row r="187" spans="1:3" x14ac:dyDescent="0.25">
      <c r="A187" s="7"/>
      <c r="B187" s="2"/>
      <c r="C187" s="2"/>
    </row>
    <row r="188" spans="1:3" x14ac:dyDescent="0.25">
      <c r="A188" s="7"/>
      <c r="B188" s="2"/>
      <c r="C188" s="2"/>
    </row>
    <row r="189" spans="1:3" x14ac:dyDescent="0.25">
      <c r="A189" s="7"/>
      <c r="B189" s="2"/>
      <c r="C189" s="2"/>
    </row>
    <row r="190" spans="1:3" x14ac:dyDescent="0.25">
      <c r="A190" s="7"/>
      <c r="B190" s="2"/>
      <c r="C190" s="2"/>
    </row>
    <row r="191" spans="1:3" x14ac:dyDescent="0.25">
      <c r="A191" s="7"/>
      <c r="B191" s="2"/>
      <c r="C191" s="2"/>
    </row>
    <row r="192" spans="1:3" x14ac:dyDescent="0.25">
      <c r="A192" s="7"/>
      <c r="B192" s="2"/>
      <c r="C192" s="2"/>
    </row>
    <row r="193" spans="1:3" x14ac:dyDescent="0.25">
      <c r="A193" s="7"/>
      <c r="B193" s="2"/>
      <c r="C193" s="2"/>
    </row>
    <row r="194" spans="1:3" x14ac:dyDescent="0.25">
      <c r="A194" s="7"/>
      <c r="B194" s="2"/>
      <c r="C194" s="2"/>
    </row>
    <row r="195" spans="1:3" x14ac:dyDescent="0.25">
      <c r="A195" s="7"/>
      <c r="B195" s="2"/>
      <c r="C195" s="2"/>
    </row>
    <row r="196" spans="1:3" x14ac:dyDescent="0.25">
      <c r="A196" s="7"/>
      <c r="B196" s="2"/>
      <c r="C196" s="2"/>
    </row>
    <row r="197" spans="1:3" x14ac:dyDescent="0.25">
      <c r="A197" s="7"/>
      <c r="B197" s="2"/>
      <c r="C197" s="2"/>
    </row>
    <row r="198" spans="1:3" x14ac:dyDescent="0.25">
      <c r="A198" s="7"/>
      <c r="B198" s="2"/>
      <c r="C198" s="2"/>
    </row>
    <row r="199" spans="1:3" x14ac:dyDescent="0.25">
      <c r="A199" s="7"/>
      <c r="B199" s="2"/>
      <c r="C199" s="2"/>
    </row>
    <row r="200" spans="1:3" x14ac:dyDescent="0.25">
      <c r="A200" s="7"/>
      <c r="B200" s="2"/>
      <c r="C200" s="2"/>
    </row>
    <row r="201" spans="1:3" x14ac:dyDescent="0.25">
      <c r="A201" s="7"/>
      <c r="B201" s="2"/>
      <c r="C201" s="2"/>
    </row>
    <row r="202" spans="1:3" x14ac:dyDescent="0.25">
      <c r="A202" s="7"/>
      <c r="B202" s="2"/>
      <c r="C202" s="2"/>
    </row>
    <row r="203" spans="1:3" x14ac:dyDescent="0.25">
      <c r="A203" s="7"/>
      <c r="B203" s="2"/>
      <c r="C203" s="2"/>
    </row>
    <row r="204" spans="1:3" x14ac:dyDescent="0.25">
      <c r="A204" s="7"/>
      <c r="B204" s="2"/>
      <c r="C204" s="2"/>
    </row>
    <row r="205" spans="1:3" x14ac:dyDescent="0.25">
      <c r="A205" s="7"/>
      <c r="B205" s="2"/>
      <c r="C205" s="2"/>
    </row>
    <row r="206" spans="1:3" x14ac:dyDescent="0.25">
      <c r="A206" s="7"/>
      <c r="B206" s="2"/>
      <c r="C206" s="2"/>
    </row>
    <row r="207" spans="1:3" x14ac:dyDescent="0.25">
      <c r="A207" s="7"/>
      <c r="B207" s="2"/>
      <c r="C207" s="2"/>
    </row>
    <row r="208" spans="1:3" x14ac:dyDescent="0.25">
      <c r="A208" s="7"/>
      <c r="B208" s="2"/>
      <c r="C208" s="2"/>
    </row>
    <row r="209" spans="1:3" x14ac:dyDescent="0.25">
      <c r="A209" s="7"/>
      <c r="B209" s="2"/>
      <c r="C209" s="2"/>
    </row>
    <row r="210" spans="1:3" x14ac:dyDescent="0.25">
      <c r="A210" s="7"/>
      <c r="B210" s="2"/>
      <c r="C210" s="2"/>
    </row>
    <row r="211" spans="1:3" x14ac:dyDescent="0.25">
      <c r="A211" s="7"/>
      <c r="B211" s="2"/>
      <c r="C211" s="2"/>
    </row>
    <row r="212" spans="1:3" x14ac:dyDescent="0.25">
      <c r="A212" s="7"/>
      <c r="B212" s="2"/>
      <c r="C212" s="2"/>
    </row>
    <row r="213" spans="1:3" x14ac:dyDescent="0.25">
      <c r="A213" s="7"/>
      <c r="B213" s="2"/>
      <c r="C213" s="2"/>
    </row>
    <row r="214" spans="1:3" x14ac:dyDescent="0.25">
      <c r="A214" s="7"/>
      <c r="B214" s="2"/>
      <c r="C214" s="2"/>
    </row>
    <row r="215" spans="1:3" x14ac:dyDescent="0.25">
      <c r="A215" s="7"/>
      <c r="B215" s="2"/>
      <c r="C215" s="2"/>
    </row>
    <row r="216" spans="1:3" x14ac:dyDescent="0.25">
      <c r="A216" s="7"/>
      <c r="B216" s="2"/>
      <c r="C216" s="2"/>
    </row>
  </sheetData>
  <sheetProtection selectLockedCells="1"/>
  <protectedRanges>
    <protectedRange sqref="C31" name="Tartomány4_1"/>
    <protectedRange sqref="C43" name="Tartomány4_1_1"/>
    <protectedRange sqref="C12 C17:C19" name="Tartomány1_2_1_1_1"/>
  </protectedRanges>
  <mergeCells count="37">
    <mergeCell ref="X6:X9"/>
    <mergeCell ref="Y6:Y9"/>
    <mergeCell ref="A1:S1"/>
    <mergeCell ref="A4:S4"/>
    <mergeCell ref="A3:S3"/>
    <mergeCell ref="C6:C9"/>
    <mergeCell ref="J8:J9"/>
    <mergeCell ref="K8:K9"/>
    <mergeCell ref="D7:G7"/>
    <mergeCell ref="A6:A9"/>
    <mergeCell ref="B6:B9"/>
    <mergeCell ref="R8:R9"/>
    <mergeCell ref="A2:S2"/>
    <mergeCell ref="N8:N9"/>
    <mergeCell ref="A5:S5"/>
    <mergeCell ref="G8:G9"/>
    <mergeCell ref="W8:W9"/>
    <mergeCell ref="T6:W7"/>
    <mergeCell ref="S8:S9"/>
    <mergeCell ref="L7:O7"/>
    <mergeCell ref="D6:S6"/>
    <mergeCell ref="H7:K7"/>
    <mergeCell ref="F8:F9"/>
    <mergeCell ref="P7:S7"/>
    <mergeCell ref="A47:S47"/>
    <mergeCell ref="A46:S46"/>
    <mergeCell ref="A45:S45"/>
    <mergeCell ref="V8:V9"/>
    <mergeCell ref="O8:O9"/>
    <mergeCell ref="A31:S31"/>
    <mergeCell ref="A29:S29"/>
    <mergeCell ref="A30:S30"/>
    <mergeCell ref="T44:V44"/>
    <mergeCell ref="A22:S22"/>
    <mergeCell ref="A44:S44"/>
    <mergeCell ref="D27:S27"/>
    <mergeCell ref="D23:S23"/>
  </mergeCells>
  <phoneticPr fontId="15" type="noConversion"/>
  <pageMargins left="0.23622047244094491" right="0.23622047244094491" top="0.74803149606299213" bottom="0.74803149606299213" header="0.31496062992125984" footer="0.31496062992125984"/>
  <pageSetup paperSize="8" scale="85" orientation="portrait" r:id="rId1"/>
  <headerFooter alignWithMargins="0">
    <oddHeader>&amp;R&amp;"Arial,Normál"&amp;12 1. számú melléklet a  .......... alapképzési szak tantervéhez</oddHeader>
    <oddFooter>&amp;R&amp;Z&amp;F  &amp;D</oddFooter>
  </headerFooter>
  <ignoredErrors>
    <ignoredError sqref="E21 F20 L21 P21 R20 E20 H20 I21 I20 L20 M21 M20 P20 J20 Q21 Q20 N20 J21 N21 R21 T20:V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Y218"/>
  <sheetViews>
    <sheetView topLeftCell="D7" zoomScale="80" zoomScaleNormal="80" zoomScaleSheetLayoutView="75" workbookViewId="0">
      <selection activeCell="X18" sqref="X18"/>
    </sheetView>
  </sheetViews>
  <sheetFormatPr defaultColWidth="10.6640625" defaultRowHeight="15.75" x14ac:dyDescent="0.25"/>
  <cols>
    <col min="1" max="1" width="17.1640625" style="8" customWidth="1"/>
    <col min="2" max="2" width="7.1640625" style="1" customWidth="1"/>
    <col min="3" max="3" width="66.1640625" style="1" customWidth="1"/>
    <col min="4" max="14" width="5.83203125" style="1" customWidth="1"/>
    <col min="15" max="15" width="7.5" style="1" bestFit="1" customWidth="1"/>
    <col min="16" max="18" width="5.83203125" style="1" customWidth="1"/>
    <col min="19" max="19" width="4.83203125" style="1" bestFit="1" customWidth="1"/>
    <col min="20" max="20" width="7.33203125" style="1" bestFit="1" customWidth="1"/>
    <col min="21" max="22" width="6.83203125" style="1" customWidth="1"/>
    <col min="23" max="23" width="6.1640625" style="1" customWidth="1"/>
    <col min="24" max="24" width="70.1640625" style="1" bestFit="1" customWidth="1"/>
    <col min="25" max="25" width="30.33203125" style="1" bestFit="1" customWidth="1"/>
    <col min="26" max="35" width="1.83203125" style="1" customWidth="1"/>
    <col min="36" max="36" width="2.33203125" style="1" customWidth="1"/>
    <col min="37" max="16384" width="10.6640625" style="1"/>
  </cols>
  <sheetData>
    <row r="1" spans="1:25" ht="21.95" customHeight="1" x14ac:dyDescent="0.2">
      <c r="A1" s="463" t="s">
        <v>17</v>
      </c>
      <c r="B1" s="463"/>
      <c r="C1" s="463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2"/>
      <c r="U1" s="2"/>
      <c r="V1" s="2"/>
      <c r="W1" s="2"/>
    </row>
    <row r="2" spans="1:25" ht="21.95" customHeight="1" x14ac:dyDescent="0.2">
      <c r="A2" s="478" t="s">
        <v>279</v>
      </c>
      <c r="B2" s="478"/>
      <c r="C2" s="478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5"/>
      <c r="U2" s="5"/>
      <c r="V2" s="5"/>
      <c r="W2" s="5"/>
    </row>
    <row r="3" spans="1:25" ht="21.95" customHeight="1" x14ac:dyDescent="0.2">
      <c r="A3" s="467" t="s">
        <v>184</v>
      </c>
      <c r="B3" s="467"/>
      <c r="C3" s="467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89"/>
      <c r="U3" s="89"/>
      <c r="V3" s="89"/>
      <c r="W3" s="89"/>
    </row>
    <row r="4" spans="1:25" ht="15.75" customHeight="1" x14ac:dyDescent="0.2">
      <c r="A4" s="465" t="s">
        <v>292</v>
      </c>
      <c r="B4" s="465"/>
      <c r="C4" s="465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89"/>
      <c r="U4" s="89"/>
      <c r="V4" s="89"/>
      <c r="W4" s="89"/>
    </row>
    <row r="5" spans="1:25" ht="15.75" customHeight="1" thickBot="1" x14ac:dyDescent="0.25">
      <c r="A5" s="480" t="s">
        <v>262</v>
      </c>
      <c r="B5" s="480"/>
      <c r="C5" s="480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  <c r="S5" s="481"/>
      <c r="T5" s="90"/>
      <c r="U5" s="90"/>
      <c r="V5" s="90"/>
      <c r="W5" s="90"/>
    </row>
    <row r="6" spans="1:25" ht="15.75" customHeight="1" thickTop="1" thickBot="1" x14ac:dyDescent="0.25">
      <c r="A6" s="472" t="s">
        <v>13</v>
      </c>
      <c r="B6" s="475" t="s">
        <v>14</v>
      </c>
      <c r="C6" s="469" t="s">
        <v>15</v>
      </c>
      <c r="D6" s="457" t="s">
        <v>8</v>
      </c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  <c r="Q6" s="458"/>
      <c r="R6" s="458"/>
      <c r="S6" s="458"/>
      <c r="T6" s="448" t="s">
        <v>24</v>
      </c>
      <c r="U6" s="449"/>
      <c r="V6" s="449"/>
      <c r="W6" s="450"/>
      <c r="X6" s="461" t="s">
        <v>239</v>
      </c>
      <c r="Y6" s="462" t="s">
        <v>240</v>
      </c>
    </row>
    <row r="7" spans="1:25" ht="15.75" customHeight="1" x14ac:dyDescent="0.2">
      <c r="A7" s="473"/>
      <c r="B7" s="476"/>
      <c r="C7" s="470"/>
      <c r="D7" s="454" t="s">
        <v>1</v>
      </c>
      <c r="E7" s="455"/>
      <c r="F7" s="455"/>
      <c r="G7" s="456"/>
      <c r="H7" s="459" t="s">
        <v>2</v>
      </c>
      <c r="I7" s="455"/>
      <c r="J7" s="455"/>
      <c r="K7" s="460"/>
      <c r="L7" s="454" t="s">
        <v>3</v>
      </c>
      <c r="M7" s="455"/>
      <c r="N7" s="455"/>
      <c r="O7" s="456"/>
      <c r="P7" s="459" t="s">
        <v>4</v>
      </c>
      <c r="Q7" s="455"/>
      <c r="R7" s="455"/>
      <c r="S7" s="456"/>
      <c r="T7" s="451"/>
      <c r="U7" s="452"/>
      <c r="V7" s="452"/>
      <c r="W7" s="453"/>
      <c r="X7" s="461"/>
      <c r="Y7" s="462"/>
    </row>
    <row r="8" spans="1:25" ht="15.75" customHeight="1" x14ac:dyDescent="0.2">
      <c r="A8" s="473"/>
      <c r="B8" s="476"/>
      <c r="C8" s="470"/>
      <c r="D8" s="57" t="s">
        <v>9</v>
      </c>
      <c r="E8" s="57" t="s">
        <v>10</v>
      </c>
      <c r="F8" s="427" t="s">
        <v>7</v>
      </c>
      <c r="G8" s="429" t="s">
        <v>12</v>
      </c>
      <c r="H8" s="57" t="s">
        <v>9</v>
      </c>
      <c r="I8" s="57" t="s">
        <v>10</v>
      </c>
      <c r="J8" s="427" t="s">
        <v>7</v>
      </c>
      <c r="K8" s="429" t="s">
        <v>12</v>
      </c>
      <c r="L8" s="57" t="s">
        <v>9</v>
      </c>
      <c r="M8" s="57" t="s">
        <v>10</v>
      </c>
      <c r="N8" s="427" t="s">
        <v>7</v>
      </c>
      <c r="O8" s="429" t="s">
        <v>12</v>
      </c>
      <c r="P8" s="57" t="s">
        <v>9</v>
      </c>
      <c r="Q8" s="57" t="s">
        <v>10</v>
      </c>
      <c r="R8" s="427" t="s">
        <v>7</v>
      </c>
      <c r="S8" s="429" t="s">
        <v>12</v>
      </c>
      <c r="T8" s="69" t="s">
        <v>9</v>
      </c>
      <c r="U8" s="57" t="s">
        <v>10</v>
      </c>
      <c r="V8" s="427" t="s">
        <v>7</v>
      </c>
      <c r="W8" s="446" t="s">
        <v>12</v>
      </c>
      <c r="X8" s="461"/>
      <c r="Y8" s="462"/>
    </row>
    <row r="9" spans="1:25" ht="80.099999999999994" customHeight="1" thickBot="1" x14ac:dyDescent="0.25">
      <c r="A9" s="474"/>
      <c r="B9" s="477"/>
      <c r="C9" s="471"/>
      <c r="D9" s="16" t="s">
        <v>22</v>
      </c>
      <c r="E9" s="16" t="s">
        <v>22</v>
      </c>
      <c r="F9" s="428"/>
      <c r="G9" s="430"/>
      <c r="H9" s="16" t="s">
        <v>22</v>
      </c>
      <c r="I9" s="16" t="s">
        <v>22</v>
      </c>
      <c r="J9" s="428"/>
      <c r="K9" s="430"/>
      <c r="L9" s="16" t="s">
        <v>22</v>
      </c>
      <c r="M9" s="16" t="s">
        <v>22</v>
      </c>
      <c r="N9" s="428"/>
      <c r="O9" s="430"/>
      <c r="P9" s="16" t="s">
        <v>22</v>
      </c>
      <c r="Q9" s="16" t="s">
        <v>22</v>
      </c>
      <c r="R9" s="428"/>
      <c r="S9" s="430"/>
      <c r="T9" s="70" t="s">
        <v>22</v>
      </c>
      <c r="U9" s="16" t="s">
        <v>22</v>
      </c>
      <c r="V9" s="428"/>
      <c r="W9" s="447"/>
      <c r="X9" s="461"/>
      <c r="Y9" s="462"/>
    </row>
    <row r="10" spans="1:25" s="11" customFormat="1" ht="15.75" customHeight="1" thickBot="1" x14ac:dyDescent="0.35">
      <c r="A10" s="50"/>
      <c r="B10" s="51"/>
      <c r="C10" s="52" t="s">
        <v>19</v>
      </c>
      <c r="D10" s="53">
        <f>szakon_kozos!D63</f>
        <v>42</v>
      </c>
      <c r="E10" s="53">
        <f>szakon_kozos!E63</f>
        <v>54</v>
      </c>
      <c r="F10" s="53">
        <f>szakon_kozos!F63</f>
        <v>24</v>
      </c>
      <c r="G10" s="54" t="s">
        <v>28</v>
      </c>
      <c r="H10" s="53">
        <f>szakon_kozos!H63</f>
        <v>58</v>
      </c>
      <c r="I10" s="53">
        <f>szakon_kozos!I63</f>
        <v>32</v>
      </c>
      <c r="J10" s="53">
        <f>szakon_kozos!J63</f>
        <v>24</v>
      </c>
      <c r="K10" s="54" t="s">
        <v>28</v>
      </c>
      <c r="L10" s="53">
        <f>szakon_kozos!L63</f>
        <v>42</v>
      </c>
      <c r="M10" s="53">
        <f>szakon_kozos!M63</f>
        <v>32</v>
      </c>
      <c r="N10" s="53">
        <f>szakon_kozos!N63</f>
        <v>21</v>
      </c>
      <c r="O10" s="54" t="s">
        <v>28</v>
      </c>
      <c r="P10" s="53">
        <f>szakon_kozos!P63</f>
        <v>82</v>
      </c>
      <c r="Q10" s="53">
        <f>szakon_kozos!Q63</f>
        <v>16</v>
      </c>
      <c r="R10" s="53">
        <f>szakon_kozos!R63</f>
        <v>28</v>
      </c>
      <c r="S10" s="54" t="s">
        <v>28</v>
      </c>
      <c r="T10" s="53">
        <f>szakon_kozos!T63</f>
        <v>224</v>
      </c>
      <c r="U10" s="53">
        <f>szakon_kozos!U63</f>
        <v>134</v>
      </c>
      <c r="V10" s="53">
        <f>SUM(F10,J10,N10,R10)</f>
        <v>97</v>
      </c>
      <c r="W10" s="104" t="s">
        <v>28</v>
      </c>
      <c r="X10" s="124"/>
      <c r="Y10" s="124"/>
    </row>
    <row r="11" spans="1:25" s="11" customFormat="1" ht="15.75" customHeight="1" x14ac:dyDescent="0.3">
      <c r="A11" s="36">
        <v>2</v>
      </c>
      <c r="B11" s="17"/>
      <c r="C11" s="87" t="s">
        <v>59</v>
      </c>
      <c r="D11" s="37"/>
      <c r="E11" s="38"/>
      <c r="F11" s="38"/>
      <c r="G11" s="39"/>
      <c r="H11" s="38"/>
      <c r="I11" s="38"/>
      <c r="J11" s="38"/>
      <c r="K11" s="39"/>
      <c r="L11" s="38"/>
      <c r="M11" s="38"/>
      <c r="N11" s="38"/>
      <c r="O11" s="39"/>
      <c r="P11" s="38"/>
      <c r="Q11" s="38"/>
      <c r="R11" s="38"/>
      <c r="S11" s="39"/>
      <c r="T11" s="71"/>
      <c r="U11" s="44"/>
      <c r="V11" s="44"/>
      <c r="W11" s="45"/>
      <c r="X11" s="124"/>
      <c r="Y11" s="124"/>
    </row>
    <row r="12" spans="1:25" s="138" customFormat="1" ht="15.75" customHeight="1" x14ac:dyDescent="0.3">
      <c r="A12" s="143" t="s">
        <v>144</v>
      </c>
      <c r="B12" s="140" t="s">
        <v>43</v>
      </c>
      <c r="C12" s="337" t="s">
        <v>322</v>
      </c>
      <c r="D12" s="141">
        <v>4</v>
      </c>
      <c r="E12" s="142"/>
      <c r="F12" s="304">
        <v>2</v>
      </c>
      <c r="G12" s="132" t="s">
        <v>66</v>
      </c>
      <c r="H12" s="141"/>
      <c r="I12" s="142"/>
      <c r="J12" s="304"/>
      <c r="K12" s="132"/>
      <c r="L12" s="141"/>
      <c r="M12" s="142"/>
      <c r="N12" s="304"/>
      <c r="O12" s="132"/>
      <c r="P12" s="141"/>
      <c r="Q12" s="142"/>
      <c r="R12" s="304"/>
      <c r="S12" s="132"/>
      <c r="T12" s="134">
        <f t="shared" ref="T12:V18" si="0">IF(D12+H12+L12+P12=0,"",D12+H12+L12+P12)</f>
        <v>4</v>
      </c>
      <c r="U12" s="135" t="str">
        <f t="shared" si="0"/>
        <v/>
      </c>
      <c r="V12" s="135">
        <f t="shared" si="0"/>
        <v>2</v>
      </c>
      <c r="W12" s="146" t="s">
        <v>28</v>
      </c>
      <c r="X12" s="137" t="s">
        <v>249</v>
      </c>
      <c r="Y12" s="139" t="s">
        <v>251</v>
      </c>
    </row>
    <row r="13" spans="1:25" s="138" customFormat="1" ht="15.75" customHeight="1" x14ac:dyDescent="0.3">
      <c r="A13" s="143" t="s">
        <v>145</v>
      </c>
      <c r="B13" s="140" t="s">
        <v>43</v>
      </c>
      <c r="C13" s="337" t="s">
        <v>323</v>
      </c>
      <c r="D13" s="141"/>
      <c r="E13" s="142">
        <v>6</v>
      </c>
      <c r="F13" s="304">
        <v>2</v>
      </c>
      <c r="G13" s="132" t="s">
        <v>127</v>
      </c>
      <c r="H13" s="141"/>
      <c r="I13" s="142"/>
      <c r="J13" s="304"/>
      <c r="K13" s="132"/>
      <c r="L13" s="141"/>
      <c r="M13" s="142"/>
      <c r="N13" s="304"/>
      <c r="O13" s="132"/>
      <c r="P13" s="141"/>
      <c r="Q13" s="142"/>
      <c r="R13" s="304"/>
      <c r="S13" s="132"/>
      <c r="T13" s="134" t="str">
        <f t="shared" si="0"/>
        <v/>
      </c>
      <c r="U13" s="135">
        <f t="shared" si="0"/>
        <v>6</v>
      </c>
      <c r="V13" s="135">
        <f t="shared" si="0"/>
        <v>2</v>
      </c>
      <c r="W13" s="146" t="s">
        <v>28</v>
      </c>
      <c r="X13" s="137" t="s">
        <v>249</v>
      </c>
      <c r="Y13" s="139" t="s">
        <v>251</v>
      </c>
    </row>
    <row r="14" spans="1:25" s="138" customFormat="1" ht="15.75" customHeight="1" x14ac:dyDescent="0.3">
      <c r="A14" s="143" t="s">
        <v>146</v>
      </c>
      <c r="B14" s="140" t="s">
        <v>43</v>
      </c>
      <c r="C14" s="337" t="s">
        <v>229</v>
      </c>
      <c r="D14" s="141">
        <v>10</v>
      </c>
      <c r="E14" s="142"/>
      <c r="F14" s="304">
        <v>2</v>
      </c>
      <c r="G14" s="132" t="s">
        <v>0</v>
      </c>
      <c r="H14" s="141"/>
      <c r="I14" s="142"/>
      <c r="J14" s="304"/>
      <c r="K14" s="132"/>
      <c r="L14" s="141"/>
      <c r="M14" s="142"/>
      <c r="N14" s="304"/>
      <c r="O14" s="132"/>
      <c r="P14" s="141"/>
      <c r="Q14" s="142"/>
      <c r="R14" s="304"/>
      <c r="S14" s="132"/>
      <c r="T14" s="134">
        <f t="shared" si="0"/>
        <v>10</v>
      </c>
      <c r="U14" s="135" t="str">
        <f t="shared" si="0"/>
        <v/>
      </c>
      <c r="V14" s="135">
        <f t="shared" si="0"/>
        <v>2</v>
      </c>
      <c r="W14" s="146" t="s">
        <v>28</v>
      </c>
      <c r="X14" s="137" t="s">
        <v>286</v>
      </c>
      <c r="Y14" s="139" t="s">
        <v>261</v>
      </c>
    </row>
    <row r="15" spans="1:25" s="138" customFormat="1" ht="15.75" customHeight="1" x14ac:dyDescent="0.3">
      <c r="A15" s="143" t="s">
        <v>147</v>
      </c>
      <c r="B15" s="140" t="s">
        <v>43</v>
      </c>
      <c r="C15" s="337" t="s">
        <v>148</v>
      </c>
      <c r="D15" s="141">
        <v>10</v>
      </c>
      <c r="E15" s="142">
        <v>10</v>
      </c>
      <c r="F15" s="331">
        <v>3</v>
      </c>
      <c r="G15" s="132" t="s">
        <v>69</v>
      </c>
      <c r="H15" s="141"/>
      <c r="I15" s="142"/>
      <c r="J15" s="304"/>
      <c r="K15" s="132"/>
      <c r="L15" s="141"/>
      <c r="M15" s="142"/>
      <c r="N15" s="304"/>
      <c r="O15" s="132"/>
      <c r="P15" s="141"/>
      <c r="Q15" s="142"/>
      <c r="R15" s="304"/>
      <c r="S15" s="132" t="s">
        <v>65</v>
      </c>
      <c r="T15" s="134">
        <f t="shared" si="0"/>
        <v>10</v>
      </c>
      <c r="U15" s="135">
        <f t="shared" si="0"/>
        <v>10</v>
      </c>
      <c r="V15" s="135">
        <f t="shared" si="0"/>
        <v>3</v>
      </c>
      <c r="W15" s="146" t="s">
        <v>28</v>
      </c>
      <c r="X15" s="137" t="s">
        <v>249</v>
      </c>
      <c r="Y15" s="139" t="s">
        <v>251</v>
      </c>
    </row>
    <row r="16" spans="1:25" s="138" customFormat="1" ht="15.75" customHeight="1" x14ac:dyDescent="0.3">
      <c r="A16" s="355" t="s">
        <v>149</v>
      </c>
      <c r="B16" s="306" t="s">
        <v>43</v>
      </c>
      <c r="C16" s="354" t="s">
        <v>150</v>
      </c>
      <c r="D16" s="141"/>
      <c r="E16" s="142"/>
      <c r="F16" s="304"/>
      <c r="G16" s="132"/>
      <c r="H16" s="141">
        <v>10</v>
      </c>
      <c r="I16" s="142">
        <v>2</v>
      </c>
      <c r="J16" s="304">
        <v>3</v>
      </c>
      <c r="K16" s="132" t="s">
        <v>69</v>
      </c>
      <c r="L16" s="141"/>
      <c r="M16" s="142"/>
      <c r="N16" s="304"/>
      <c r="O16" s="132"/>
      <c r="P16" s="141"/>
      <c r="Q16" s="142"/>
      <c r="R16" s="304"/>
      <c r="S16" s="132" t="s">
        <v>65</v>
      </c>
      <c r="T16" s="134">
        <f t="shared" si="0"/>
        <v>10</v>
      </c>
      <c r="U16" s="135">
        <f t="shared" si="0"/>
        <v>2</v>
      </c>
      <c r="V16" s="135">
        <f t="shared" si="0"/>
        <v>3</v>
      </c>
      <c r="W16" s="146" t="s">
        <v>28</v>
      </c>
      <c r="X16" s="349" t="s">
        <v>246</v>
      </c>
      <c r="Y16" s="353" t="s">
        <v>364</v>
      </c>
    </row>
    <row r="17" spans="1:25" s="138" customFormat="1" ht="15.75" customHeight="1" x14ac:dyDescent="0.3">
      <c r="A17" s="143" t="s">
        <v>151</v>
      </c>
      <c r="B17" s="140" t="s">
        <v>43</v>
      </c>
      <c r="C17" s="337" t="s">
        <v>152</v>
      </c>
      <c r="D17" s="141"/>
      <c r="E17" s="142"/>
      <c r="F17" s="304"/>
      <c r="G17" s="132"/>
      <c r="H17" s="141"/>
      <c r="I17" s="142">
        <v>20</v>
      </c>
      <c r="J17" s="331">
        <v>3</v>
      </c>
      <c r="K17" s="132" t="s">
        <v>127</v>
      </c>
      <c r="L17" s="141"/>
      <c r="M17" s="142"/>
      <c r="N17" s="304"/>
      <c r="O17" s="132"/>
      <c r="P17" s="141"/>
      <c r="Q17" s="142"/>
      <c r="R17" s="304"/>
      <c r="S17" s="132"/>
      <c r="T17" s="134" t="str">
        <f t="shared" si="0"/>
        <v/>
      </c>
      <c r="U17" s="135">
        <f t="shared" si="0"/>
        <v>20</v>
      </c>
      <c r="V17" s="135">
        <f t="shared" si="0"/>
        <v>3</v>
      </c>
      <c r="W17" s="146" t="s">
        <v>28</v>
      </c>
      <c r="X17" s="137" t="s">
        <v>249</v>
      </c>
      <c r="Y17" s="139" t="s">
        <v>251</v>
      </c>
    </row>
    <row r="18" spans="1:25" s="138" customFormat="1" ht="15.75" customHeight="1" x14ac:dyDescent="0.3">
      <c r="A18" s="355" t="s">
        <v>355</v>
      </c>
      <c r="B18" s="140" t="s">
        <v>43</v>
      </c>
      <c r="C18" s="354" t="s">
        <v>153</v>
      </c>
      <c r="D18" s="141"/>
      <c r="E18" s="142"/>
      <c r="F18" s="304"/>
      <c r="G18" s="132"/>
      <c r="H18" s="141"/>
      <c r="I18" s="142"/>
      <c r="J18" s="304"/>
      <c r="K18" s="132"/>
      <c r="L18" s="141">
        <v>4</v>
      </c>
      <c r="M18" s="142">
        <v>4</v>
      </c>
      <c r="N18" s="304">
        <v>2</v>
      </c>
      <c r="O18" s="132" t="s">
        <v>334</v>
      </c>
      <c r="P18" s="141"/>
      <c r="Q18" s="142"/>
      <c r="R18" s="304"/>
      <c r="S18" s="132" t="s">
        <v>65</v>
      </c>
      <c r="T18" s="134">
        <f t="shared" si="0"/>
        <v>4</v>
      </c>
      <c r="U18" s="135">
        <f t="shared" si="0"/>
        <v>4</v>
      </c>
      <c r="V18" s="135">
        <f t="shared" si="0"/>
        <v>2</v>
      </c>
      <c r="W18" s="146" t="s">
        <v>28</v>
      </c>
      <c r="X18" s="349" t="s">
        <v>249</v>
      </c>
      <c r="Y18" s="353" t="s">
        <v>251</v>
      </c>
    </row>
    <row r="19" spans="1:25" s="138" customFormat="1" ht="15.75" customHeight="1" x14ac:dyDescent="0.3">
      <c r="A19" s="332" t="s">
        <v>154</v>
      </c>
      <c r="B19" s="140" t="s">
        <v>43</v>
      </c>
      <c r="C19" s="362" t="s">
        <v>155</v>
      </c>
      <c r="D19" s="141"/>
      <c r="E19" s="142"/>
      <c r="F19" s="304"/>
      <c r="G19" s="132"/>
      <c r="H19" s="141"/>
      <c r="I19" s="142"/>
      <c r="J19" s="304"/>
      <c r="K19" s="132"/>
      <c r="L19" s="141"/>
      <c r="M19" s="142">
        <v>10</v>
      </c>
      <c r="N19" s="304">
        <v>2</v>
      </c>
      <c r="O19" s="132" t="s">
        <v>128</v>
      </c>
      <c r="P19" s="141"/>
      <c r="Q19" s="142"/>
      <c r="R19" s="304"/>
      <c r="S19" s="132"/>
      <c r="T19" s="134" t="str">
        <f t="shared" ref="T19:T21" si="1">IF(D19+H19+L19+P19=0,"",D19+H19+L19+P19)</f>
        <v/>
      </c>
      <c r="U19" s="135">
        <f t="shared" ref="U19:U21" si="2">IF(E19+I19+M19+Q19=0,"",E19+I19+M19+Q19)</f>
        <v>10</v>
      </c>
      <c r="V19" s="135">
        <f t="shared" ref="V19:V21" si="3">IF(F19+J19+N19+R19=0,"",F19+J19+N19+R19)</f>
        <v>2</v>
      </c>
      <c r="W19" s="146" t="s">
        <v>28</v>
      </c>
      <c r="X19" s="358" t="s">
        <v>349</v>
      </c>
      <c r="Y19" s="139" t="s">
        <v>244</v>
      </c>
    </row>
    <row r="20" spans="1:25" s="138" customFormat="1" ht="15.75" customHeight="1" x14ac:dyDescent="0.3">
      <c r="A20" s="143" t="s">
        <v>156</v>
      </c>
      <c r="B20" s="140" t="s">
        <v>43</v>
      </c>
      <c r="C20" s="339" t="s">
        <v>157</v>
      </c>
      <c r="D20" s="141"/>
      <c r="E20" s="142"/>
      <c r="F20" s="304"/>
      <c r="G20" s="132"/>
      <c r="H20" s="141"/>
      <c r="I20" s="142"/>
      <c r="J20" s="304"/>
      <c r="K20" s="132"/>
      <c r="L20" s="141">
        <v>4</v>
      </c>
      <c r="M20" s="142">
        <v>6</v>
      </c>
      <c r="N20" s="304">
        <v>2</v>
      </c>
      <c r="O20" s="132" t="s">
        <v>69</v>
      </c>
      <c r="P20" s="141"/>
      <c r="Q20" s="142"/>
      <c r="R20" s="304"/>
      <c r="S20" s="132" t="s">
        <v>65</v>
      </c>
      <c r="T20" s="134">
        <f t="shared" si="1"/>
        <v>4</v>
      </c>
      <c r="U20" s="152">
        <f t="shared" si="2"/>
        <v>6</v>
      </c>
      <c r="V20" s="152">
        <f t="shared" si="3"/>
        <v>2</v>
      </c>
      <c r="W20" s="307" t="s">
        <v>28</v>
      </c>
      <c r="X20" s="137" t="s">
        <v>249</v>
      </c>
      <c r="Y20" s="139" t="s">
        <v>251</v>
      </c>
    </row>
    <row r="21" spans="1:25" s="138" customFormat="1" ht="15.75" customHeight="1" x14ac:dyDescent="0.3">
      <c r="A21" s="143" t="s">
        <v>158</v>
      </c>
      <c r="B21" s="140" t="s">
        <v>43</v>
      </c>
      <c r="C21" s="337" t="s">
        <v>324</v>
      </c>
      <c r="D21" s="141"/>
      <c r="E21" s="142"/>
      <c r="F21" s="304"/>
      <c r="G21" s="132"/>
      <c r="H21" s="141"/>
      <c r="I21" s="142"/>
      <c r="J21" s="304"/>
      <c r="K21" s="132"/>
      <c r="L21" s="141"/>
      <c r="M21" s="142"/>
      <c r="N21" s="304"/>
      <c r="O21" s="132"/>
      <c r="P21" s="141"/>
      <c r="Q21" s="142">
        <v>6</v>
      </c>
      <c r="R21" s="304">
        <v>2</v>
      </c>
      <c r="S21" s="132" t="s">
        <v>127</v>
      </c>
      <c r="T21" s="134" t="str">
        <f t="shared" si="1"/>
        <v/>
      </c>
      <c r="U21" s="152">
        <f t="shared" si="2"/>
        <v>6</v>
      </c>
      <c r="V21" s="152">
        <f t="shared" si="3"/>
        <v>2</v>
      </c>
      <c r="W21" s="307" t="s">
        <v>28</v>
      </c>
      <c r="X21" s="148" t="s">
        <v>249</v>
      </c>
      <c r="Y21" s="139" t="s">
        <v>251</v>
      </c>
    </row>
    <row r="22" spans="1:25" s="11" customFormat="1" ht="15.75" customHeight="1" thickBot="1" x14ac:dyDescent="0.35">
      <c r="A22" s="20"/>
      <c r="B22" s="82"/>
      <c r="C22" s="83" t="s">
        <v>60</v>
      </c>
      <c r="D22" s="22">
        <f>SUM(D12:D21)</f>
        <v>24</v>
      </c>
      <c r="E22" s="22">
        <f>SUM(E12:E21)</f>
        <v>16</v>
      </c>
      <c r="F22" s="22">
        <f>SUM(F12:F21)</f>
        <v>9</v>
      </c>
      <c r="G22" s="19" t="s">
        <v>28</v>
      </c>
      <c r="H22" s="123">
        <f>SUM(H12:H21)</f>
        <v>10</v>
      </c>
      <c r="I22" s="123">
        <f t="shared" ref="I22:J22" si="4">SUM(I12:I21)</f>
        <v>22</v>
      </c>
      <c r="J22" s="123">
        <f t="shared" si="4"/>
        <v>6</v>
      </c>
      <c r="K22" s="24" t="s">
        <v>28</v>
      </c>
      <c r="L22" s="23">
        <f t="shared" ref="L22" si="5">SUM(L12:L21)</f>
        <v>8</v>
      </c>
      <c r="M22" s="22">
        <f t="shared" ref="M22" si="6">SUM(M12:M21)</f>
        <v>20</v>
      </c>
      <c r="N22" s="22">
        <f t="shared" ref="N22" si="7">SUM(N12:N21)</f>
        <v>6</v>
      </c>
      <c r="O22" s="24" t="s">
        <v>28</v>
      </c>
      <c r="P22" s="25">
        <f t="shared" ref="P22" si="8">SUM(P12:P21)</f>
        <v>0</v>
      </c>
      <c r="Q22" s="22">
        <f t="shared" ref="Q22" si="9">SUM(Q12:Q21)</f>
        <v>6</v>
      </c>
      <c r="R22" s="22">
        <f t="shared" ref="R22" si="10">SUM(R12:R21)</f>
        <v>2</v>
      </c>
      <c r="S22" s="91" t="s">
        <v>28</v>
      </c>
      <c r="T22" s="25">
        <f t="shared" ref="T22" si="11">IF(D22+H22+L22+P22=0,"",D22+H22+L22+P22)</f>
        <v>42</v>
      </c>
      <c r="U22" s="22">
        <f t="shared" ref="U22" si="12">IF(E22+I22+M22+Q22=0,"",E22+I22+M22+Q22)</f>
        <v>64</v>
      </c>
      <c r="V22" s="22">
        <f t="shared" ref="V22" si="13">IF(F22+J22+N22+R22=0,"",F22+J22+N22+R22)</f>
        <v>23</v>
      </c>
      <c r="W22" s="91" t="s">
        <v>28</v>
      </c>
    </row>
    <row r="23" spans="1:25" s="11" customFormat="1" ht="15.75" customHeight="1" thickBot="1" x14ac:dyDescent="0.35">
      <c r="A23" s="48"/>
      <c r="B23" s="49"/>
      <c r="C23" s="35" t="s">
        <v>21</v>
      </c>
      <c r="D23" s="53">
        <f>D10+D22</f>
        <v>66</v>
      </c>
      <c r="E23" s="34">
        <f>E10+E22</f>
        <v>70</v>
      </c>
      <c r="F23" s="34">
        <f>F10+F22</f>
        <v>33</v>
      </c>
      <c r="G23" s="55" t="s">
        <v>28</v>
      </c>
      <c r="H23" s="53">
        <f>H10+H22</f>
        <v>68</v>
      </c>
      <c r="I23" s="34">
        <f>I10+I22</f>
        <v>54</v>
      </c>
      <c r="J23" s="34">
        <f>J10+J22</f>
        <v>30</v>
      </c>
      <c r="K23" s="55" t="s">
        <v>28</v>
      </c>
      <c r="L23" s="53">
        <f>L10+L22</f>
        <v>50</v>
      </c>
      <c r="M23" s="34">
        <f>M10+M22</f>
        <v>52</v>
      </c>
      <c r="N23" s="34">
        <f>N10+N22</f>
        <v>27</v>
      </c>
      <c r="O23" s="55" t="s">
        <v>28</v>
      </c>
      <c r="P23" s="53">
        <f>P10+P22</f>
        <v>82</v>
      </c>
      <c r="Q23" s="34">
        <f>Q10+Q22</f>
        <v>22</v>
      </c>
      <c r="R23" s="34">
        <f>R10+R22</f>
        <v>30</v>
      </c>
      <c r="S23" s="55" t="s">
        <v>28</v>
      </c>
      <c r="T23" s="121">
        <f>IF(D23+H23+L23+P23=0,"",D23+H23+L23+P23)</f>
        <v>266</v>
      </c>
      <c r="U23" s="121">
        <f>IF(E23+I23+M23+Q23=0,"",E23+I23+M23+Q23)</f>
        <v>198</v>
      </c>
      <c r="V23" s="121">
        <f>V10+V22</f>
        <v>120</v>
      </c>
      <c r="W23" s="56" t="s">
        <v>28</v>
      </c>
    </row>
    <row r="24" spans="1:25" s="11" customFormat="1" ht="9.9499999999999993" customHeight="1" thickBot="1" x14ac:dyDescent="0.35">
      <c r="A24" s="440"/>
      <c r="B24" s="441"/>
      <c r="C24" s="441"/>
      <c r="D24" s="441"/>
      <c r="E24" s="441"/>
      <c r="F24" s="441"/>
      <c r="G24" s="441"/>
      <c r="H24" s="441"/>
      <c r="I24" s="441"/>
      <c r="J24" s="441"/>
      <c r="K24" s="441"/>
      <c r="L24" s="441"/>
      <c r="M24" s="441"/>
      <c r="N24" s="441"/>
      <c r="O24" s="441"/>
      <c r="P24" s="441"/>
      <c r="Q24" s="441"/>
      <c r="R24" s="441"/>
      <c r="S24" s="441"/>
      <c r="T24" s="71"/>
      <c r="U24" s="44"/>
      <c r="V24" s="44"/>
      <c r="W24" s="81"/>
    </row>
    <row r="25" spans="1:25" ht="15.75" customHeight="1" x14ac:dyDescent="0.3">
      <c r="A25" s="26" t="s">
        <v>180</v>
      </c>
      <c r="B25" s="27"/>
      <c r="C25" s="28" t="s">
        <v>5</v>
      </c>
      <c r="D25" s="444"/>
      <c r="E25" s="445"/>
      <c r="F25" s="445"/>
      <c r="G25" s="445"/>
      <c r="H25" s="445"/>
      <c r="I25" s="445"/>
      <c r="J25" s="445"/>
      <c r="K25" s="445"/>
      <c r="L25" s="445"/>
      <c r="M25" s="445"/>
      <c r="N25" s="445"/>
      <c r="O25" s="445"/>
      <c r="P25" s="445"/>
      <c r="Q25" s="445"/>
      <c r="R25" s="445"/>
      <c r="S25" s="445"/>
      <c r="T25" s="106"/>
      <c r="U25" s="105"/>
      <c r="V25" s="105"/>
      <c r="W25" s="107"/>
    </row>
    <row r="26" spans="1:25" ht="15.75" customHeight="1" thickBot="1" x14ac:dyDescent="0.3">
      <c r="A26" s="125" t="s">
        <v>266</v>
      </c>
      <c r="B26" s="94" t="s">
        <v>0</v>
      </c>
      <c r="C26" s="126" t="s">
        <v>267</v>
      </c>
      <c r="D26" s="10"/>
      <c r="E26" s="9"/>
      <c r="F26" s="92" t="s">
        <v>28</v>
      </c>
      <c r="G26" s="93" t="s">
        <v>28</v>
      </c>
      <c r="H26" s="10"/>
      <c r="I26" s="9"/>
      <c r="J26" s="92" t="s">
        <v>28</v>
      </c>
      <c r="K26" s="93" t="s">
        <v>28</v>
      </c>
      <c r="L26" s="10"/>
      <c r="M26" s="9"/>
      <c r="N26" s="92" t="s">
        <v>28</v>
      </c>
      <c r="O26" s="93" t="s">
        <v>28</v>
      </c>
      <c r="P26" s="10"/>
      <c r="Q26" s="9"/>
      <c r="R26" s="92" t="s">
        <v>28</v>
      </c>
      <c r="S26" s="93" t="s">
        <v>28</v>
      </c>
      <c r="T26" s="73" t="str">
        <f t="shared" ref="T26:U28" si="14">IF(D26+H26+L26+P26=0,"",D26+H26+L26+P26)</f>
        <v/>
      </c>
      <c r="U26" s="46" t="str">
        <f t="shared" si="14"/>
        <v/>
      </c>
      <c r="V26" s="94" t="s">
        <v>28</v>
      </c>
      <c r="W26" s="59" t="s">
        <v>28</v>
      </c>
    </row>
    <row r="27" spans="1:25" ht="15.75" customHeight="1" thickBot="1" x14ac:dyDescent="0.3">
      <c r="A27" s="30"/>
      <c r="B27" s="31"/>
      <c r="C27" s="86" t="s">
        <v>20</v>
      </c>
      <c r="D27" s="95">
        <f>SUM(D26:D26)</f>
        <v>0</v>
      </c>
      <c r="E27" s="96">
        <f>SUM(E26:E26)</f>
        <v>0</v>
      </c>
      <c r="F27" s="84" t="s">
        <v>28</v>
      </c>
      <c r="G27" s="97" t="s">
        <v>28</v>
      </c>
      <c r="H27" s="98">
        <f>SUM(H26:H26)</f>
        <v>0</v>
      </c>
      <c r="I27" s="96">
        <f>SUM(I26:I26)</f>
        <v>0</v>
      </c>
      <c r="J27" s="84" t="s">
        <v>28</v>
      </c>
      <c r="K27" s="97" t="s">
        <v>28</v>
      </c>
      <c r="L27" s="95">
        <f>SUM(L26:L26)</f>
        <v>0</v>
      </c>
      <c r="M27" s="96">
        <f>SUM(M26:M26)</f>
        <v>0</v>
      </c>
      <c r="N27" s="84" t="s">
        <v>28</v>
      </c>
      <c r="O27" s="97" t="s">
        <v>28</v>
      </c>
      <c r="P27" s="98">
        <f>SUM(P26:P26)</f>
        <v>0</v>
      </c>
      <c r="Q27" s="96">
        <f>SUM(Q26:Q26)</f>
        <v>0</v>
      </c>
      <c r="R27" s="84" t="s">
        <v>28</v>
      </c>
      <c r="S27" s="97" t="s">
        <v>28</v>
      </c>
      <c r="T27" s="58" t="str">
        <f t="shared" si="14"/>
        <v/>
      </c>
      <c r="U27" s="47" t="str">
        <f t="shared" si="14"/>
        <v/>
      </c>
      <c r="V27" s="84" t="s">
        <v>28</v>
      </c>
      <c r="W27" s="61" t="s">
        <v>28</v>
      </c>
    </row>
    <row r="28" spans="1:25" ht="15.75" customHeight="1" thickBot="1" x14ac:dyDescent="0.35">
      <c r="A28" s="15"/>
      <c r="B28" s="29"/>
      <c r="C28" s="41" t="s">
        <v>16</v>
      </c>
      <c r="D28" s="99">
        <f>D23+D27</f>
        <v>66</v>
      </c>
      <c r="E28" s="100">
        <f>E23+E27</f>
        <v>70</v>
      </c>
      <c r="F28" s="85" t="s">
        <v>28</v>
      </c>
      <c r="G28" s="101" t="s">
        <v>28</v>
      </c>
      <c r="H28" s="102">
        <f>H23+H27</f>
        <v>68</v>
      </c>
      <c r="I28" s="100">
        <f>I23+I27</f>
        <v>54</v>
      </c>
      <c r="J28" s="85" t="s">
        <v>28</v>
      </c>
      <c r="K28" s="101" t="s">
        <v>28</v>
      </c>
      <c r="L28" s="99">
        <f>L23+L27</f>
        <v>50</v>
      </c>
      <c r="M28" s="100">
        <f>M23+M27</f>
        <v>52</v>
      </c>
      <c r="N28" s="85" t="s">
        <v>28</v>
      </c>
      <c r="O28" s="101" t="s">
        <v>28</v>
      </c>
      <c r="P28" s="102">
        <f>P23+P27</f>
        <v>82</v>
      </c>
      <c r="Q28" s="100">
        <f>Q23+Q27</f>
        <v>22</v>
      </c>
      <c r="R28" s="85" t="s">
        <v>28</v>
      </c>
      <c r="S28" s="101" t="s">
        <v>28</v>
      </c>
      <c r="T28" s="112">
        <f t="shared" si="14"/>
        <v>266</v>
      </c>
      <c r="U28" s="113">
        <f t="shared" si="14"/>
        <v>198</v>
      </c>
      <c r="V28" s="85" t="s">
        <v>28</v>
      </c>
      <c r="W28" s="60" t="s">
        <v>28</v>
      </c>
    </row>
    <row r="29" spans="1:25" ht="15.75" customHeight="1" thickTop="1" x14ac:dyDescent="0.3">
      <c r="A29" s="32" t="s">
        <v>181</v>
      </c>
      <c r="B29" s="33"/>
      <c r="C29" s="40" t="s">
        <v>6</v>
      </c>
      <c r="D29" s="444"/>
      <c r="E29" s="445"/>
      <c r="F29" s="445"/>
      <c r="G29" s="445"/>
      <c r="H29" s="445"/>
      <c r="I29" s="445"/>
      <c r="J29" s="445"/>
      <c r="K29" s="445"/>
      <c r="L29" s="445"/>
      <c r="M29" s="445"/>
      <c r="N29" s="445"/>
      <c r="O29" s="445"/>
      <c r="P29" s="445"/>
      <c r="Q29" s="445"/>
      <c r="R29" s="445"/>
      <c r="S29" s="445"/>
      <c r="T29" s="78"/>
      <c r="U29" s="79"/>
      <c r="V29" s="79"/>
      <c r="W29" s="80"/>
    </row>
    <row r="30" spans="1:25" s="4" customFormat="1" ht="15.75" customHeight="1" thickBot="1" x14ac:dyDescent="0.3">
      <c r="A30" s="88"/>
      <c r="B30" s="94" t="s">
        <v>34</v>
      </c>
      <c r="C30" s="12"/>
      <c r="D30" s="9"/>
      <c r="E30" s="9"/>
      <c r="F30" s="9"/>
      <c r="G30" s="42"/>
      <c r="H30" s="9"/>
      <c r="I30" s="9"/>
      <c r="J30" s="9"/>
      <c r="K30" s="42"/>
      <c r="L30" s="9"/>
      <c r="M30" s="9"/>
      <c r="N30" s="9"/>
      <c r="O30" s="42"/>
      <c r="P30" s="9"/>
      <c r="Q30" s="9"/>
      <c r="R30" s="9"/>
      <c r="S30" s="42"/>
      <c r="T30" s="72"/>
      <c r="U30" s="18"/>
      <c r="V30" s="18"/>
      <c r="W30" s="19"/>
    </row>
    <row r="31" spans="1:25" s="4" customFormat="1" ht="9.9499999999999993" customHeight="1" thickTop="1" thickBot="1" x14ac:dyDescent="0.25">
      <c r="A31" s="433"/>
      <c r="B31" s="434"/>
      <c r="C31" s="434"/>
      <c r="D31" s="434"/>
      <c r="E31" s="434"/>
      <c r="F31" s="434"/>
      <c r="G31" s="434"/>
      <c r="H31" s="434"/>
      <c r="I31" s="434"/>
      <c r="J31" s="434"/>
      <c r="K31" s="434"/>
      <c r="L31" s="434"/>
      <c r="M31" s="434"/>
      <c r="N31" s="434"/>
      <c r="O31" s="434"/>
      <c r="P31" s="434"/>
      <c r="Q31" s="434"/>
      <c r="R31" s="434"/>
      <c r="S31" s="434"/>
      <c r="T31" s="74"/>
      <c r="U31" s="75"/>
      <c r="V31" s="75"/>
      <c r="W31" s="76"/>
    </row>
    <row r="32" spans="1:25" s="4" customFormat="1" ht="9.9499999999999993" customHeight="1" thickTop="1" x14ac:dyDescent="0.2">
      <c r="A32" s="435"/>
      <c r="B32" s="436"/>
      <c r="C32" s="436"/>
      <c r="D32" s="436"/>
      <c r="E32" s="436"/>
      <c r="F32" s="436"/>
      <c r="G32" s="436"/>
      <c r="H32" s="436"/>
      <c r="I32" s="436"/>
      <c r="J32" s="436"/>
      <c r="K32" s="436"/>
      <c r="L32" s="436"/>
      <c r="M32" s="436"/>
      <c r="N32" s="436"/>
      <c r="O32" s="436"/>
      <c r="P32" s="436"/>
      <c r="Q32" s="436"/>
      <c r="R32" s="436"/>
      <c r="S32" s="436"/>
      <c r="T32" s="68"/>
      <c r="U32" s="67"/>
      <c r="V32" s="67"/>
      <c r="W32" s="77"/>
    </row>
    <row r="33" spans="1:23" s="4" customFormat="1" ht="15.75" customHeight="1" x14ac:dyDescent="0.2">
      <c r="A33" s="431" t="s">
        <v>35</v>
      </c>
      <c r="B33" s="432"/>
      <c r="C33" s="432"/>
      <c r="D33" s="432"/>
      <c r="E33" s="432"/>
      <c r="F33" s="432"/>
      <c r="G33" s="432"/>
      <c r="H33" s="432"/>
      <c r="I33" s="432"/>
      <c r="J33" s="432"/>
      <c r="K33" s="432"/>
      <c r="L33" s="432"/>
      <c r="M33" s="432"/>
      <c r="N33" s="432"/>
      <c r="O33" s="432"/>
      <c r="P33" s="432"/>
      <c r="Q33" s="432"/>
      <c r="R33" s="432"/>
      <c r="S33" s="432"/>
      <c r="T33" s="68"/>
      <c r="U33" s="67"/>
      <c r="V33" s="67"/>
      <c r="W33" s="77"/>
    </row>
    <row r="34" spans="1:23" s="4" customFormat="1" ht="15.75" customHeight="1" x14ac:dyDescent="0.25">
      <c r="A34" s="14"/>
      <c r="B34" s="94"/>
      <c r="C34" s="13" t="s">
        <v>25</v>
      </c>
      <c r="D34" s="65"/>
      <c r="E34" s="66"/>
      <c r="F34" s="18"/>
      <c r="G34" s="43">
        <f>COUNTIF(G$12:G$31,"A")</f>
        <v>0</v>
      </c>
      <c r="H34" s="65"/>
      <c r="I34" s="66"/>
      <c r="J34" s="18"/>
      <c r="K34" s="43">
        <f>COUNTIF(K$12:K$31,"A")</f>
        <v>0</v>
      </c>
      <c r="L34" s="65"/>
      <c r="M34" s="66"/>
      <c r="N34" s="18"/>
      <c r="O34" s="43">
        <f>COUNTIF(O$12:O$31,"A")</f>
        <v>0</v>
      </c>
      <c r="P34" s="65"/>
      <c r="Q34" s="66"/>
      <c r="R34" s="18"/>
      <c r="S34" s="43">
        <f>COUNTIF(S$12:S$31,"A")</f>
        <v>0</v>
      </c>
      <c r="T34" s="108"/>
      <c r="U34" s="109"/>
      <c r="V34" s="110"/>
      <c r="W34" s="103">
        <f>SUM($G34,$K34,$O34,$S34)</f>
        <v>0</v>
      </c>
    </row>
    <row r="35" spans="1:23" s="4" customFormat="1" ht="15.75" customHeight="1" x14ac:dyDescent="0.25">
      <c r="A35" s="14"/>
      <c r="B35" s="94"/>
      <c r="C35" s="13" t="s">
        <v>26</v>
      </c>
      <c r="D35" s="65"/>
      <c r="E35" s="66"/>
      <c r="F35" s="18"/>
      <c r="G35" s="43">
        <f>COUNTIF(G$12:G$31,"B")</f>
        <v>1</v>
      </c>
      <c r="H35" s="65"/>
      <c r="I35" s="66"/>
      <c r="J35" s="18"/>
      <c r="K35" s="43">
        <f>COUNTIF(K$12:K$31,"B")</f>
        <v>0</v>
      </c>
      <c r="L35" s="65"/>
      <c r="M35" s="66"/>
      <c r="N35" s="18"/>
      <c r="O35" s="43">
        <f>COUNTIF(O$12:O$31,"B")</f>
        <v>0</v>
      </c>
      <c r="P35" s="65"/>
      <c r="Q35" s="66"/>
      <c r="R35" s="18"/>
      <c r="S35" s="43">
        <f>COUNTIF(S$12:S$31,"B")</f>
        <v>0</v>
      </c>
      <c r="T35" s="108"/>
      <c r="U35" s="109"/>
      <c r="V35" s="110"/>
      <c r="W35" s="103">
        <f t="shared" ref="W35:W45" si="15">SUM($G35,$K35,$O35,$S35)</f>
        <v>1</v>
      </c>
    </row>
    <row r="36" spans="1:23" s="4" customFormat="1" ht="15.75" customHeight="1" x14ac:dyDescent="0.25">
      <c r="A36" s="14"/>
      <c r="B36" s="94"/>
      <c r="C36" s="122" t="s">
        <v>54</v>
      </c>
      <c r="D36" s="65"/>
      <c r="E36" s="66"/>
      <c r="F36" s="18"/>
      <c r="G36" s="43">
        <f>COUNTIF(G$12:G$31,"ÉÉ")</f>
        <v>0</v>
      </c>
      <c r="H36" s="65"/>
      <c r="I36" s="66"/>
      <c r="J36" s="18"/>
      <c r="K36" s="43">
        <f>COUNTIF(K$12:K$31,"ÉÉ")</f>
        <v>0</v>
      </c>
      <c r="L36" s="65"/>
      <c r="M36" s="66"/>
      <c r="N36" s="18"/>
      <c r="O36" s="43">
        <f>COUNTIF(O$12:O$31,"ÉÉ")</f>
        <v>1</v>
      </c>
      <c r="P36" s="65"/>
      <c r="Q36" s="66"/>
      <c r="R36" s="18"/>
      <c r="S36" s="43">
        <f>COUNTIF(S$12:S$31,"ÉÉ")</f>
        <v>0</v>
      </c>
      <c r="T36" s="108"/>
      <c r="U36" s="109"/>
      <c r="V36" s="110"/>
      <c r="W36" s="103">
        <f t="shared" si="15"/>
        <v>1</v>
      </c>
    </row>
    <row r="37" spans="1:23" s="4" customFormat="1" ht="15.75" customHeight="1" x14ac:dyDescent="0.25">
      <c r="A37" s="14"/>
      <c r="B37" s="94"/>
      <c r="C37" s="122" t="s">
        <v>55</v>
      </c>
      <c r="D37" s="65"/>
      <c r="E37" s="66"/>
      <c r="F37" s="18"/>
      <c r="G37" s="43">
        <f>COUNTIF(G$12:G$31,"ÉÉ(Z)")</f>
        <v>0</v>
      </c>
      <c r="H37" s="65"/>
      <c r="I37" s="66"/>
      <c r="J37" s="18"/>
      <c r="K37" s="43">
        <f>COUNTIF(K$12:K$31,"ÉÉ(Z)")</f>
        <v>0</v>
      </c>
      <c r="L37" s="65"/>
      <c r="M37" s="66"/>
      <c r="N37" s="18"/>
      <c r="O37" s="43">
        <f>COUNTIF(O$12:O$31,"ÉÉ(Z)")</f>
        <v>1</v>
      </c>
      <c r="P37" s="65"/>
      <c r="Q37" s="66"/>
      <c r="R37" s="18"/>
      <c r="S37" s="43">
        <f>COUNTIF(S$12:S$31,"ÉÉ(Z)")</f>
        <v>0</v>
      </c>
      <c r="T37" s="108"/>
      <c r="U37" s="109"/>
      <c r="V37" s="110"/>
      <c r="W37" s="103">
        <f t="shared" si="15"/>
        <v>1</v>
      </c>
    </row>
    <row r="38" spans="1:23" s="4" customFormat="1" ht="15.75" customHeight="1" x14ac:dyDescent="0.25">
      <c r="A38" s="14"/>
      <c r="B38" s="94"/>
      <c r="C38" s="122" t="s">
        <v>56</v>
      </c>
      <c r="D38" s="65"/>
      <c r="E38" s="66"/>
      <c r="F38" s="18"/>
      <c r="G38" s="43">
        <f>COUNTIF(G$12:G$31,"GYJ")</f>
        <v>1</v>
      </c>
      <c r="H38" s="65"/>
      <c r="I38" s="66"/>
      <c r="J38" s="18"/>
      <c r="K38" s="43">
        <f>COUNTIF(K$12:K$31,"GYJ")</f>
        <v>1</v>
      </c>
      <c r="L38" s="65"/>
      <c r="M38" s="66"/>
      <c r="N38" s="18"/>
      <c r="O38" s="43">
        <f>COUNTIF(O$12:O$31,"GYJ")</f>
        <v>0</v>
      </c>
      <c r="P38" s="65"/>
      <c r="Q38" s="66"/>
      <c r="R38" s="18"/>
      <c r="S38" s="43">
        <f>COUNTIF(S$12:S$31,"GYJ")</f>
        <v>1</v>
      </c>
      <c r="T38" s="108"/>
      <c r="U38" s="109"/>
      <c r="V38" s="110"/>
      <c r="W38" s="103">
        <f t="shared" si="15"/>
        <v>3</v>
      </c>
    </row>
    <row r="39" spans="1:23" s="4" customFormat="1" ht="15.75" customHeight="1" x14ac:dyDescent="0.25">
      <c r="A39" s="14"/>
      <c r="B39" s="94"/>
      <c r="C39" s="122" t="s">
        <v>57</v>
      </c>
      <c r="D39" s="65"/>
      <c r="E39" s="66"/>
      <c r="F39" s="18"/>
      <c r="G39" s="43">
        <f>COUNTIF(G$12:G$31,"GYJ(Z)")</f>
        <v>0</v>
      </c>
      <c r="H39" s="65"/>
      <c r="I39" s="66"/>
      <c r="J39" s="18"/>
      <c r="K39" s="43">
        <f>COUNTIF(K$12:K$31,"GYJ(Z)")</f>
        <v>0</v>
      </c>
      <c r="L39" s="65"/>
      <c r="M39" s="66"/>
      <c r="N39" s="18"/>
      <c r="O39" s="43">
        <f>COUNTIF(O$12:O$31,"GYJ(Z)")</f>
        <v>0</v>
      </c>
      <c r="P39" s="65"/>
      <c r="Q39" s="66"/>
      <c r="R39" s="18"/>
      <c r="S39" s="43">
        <f>COUNTIF(S$12:S$31,"GYJ(Z)")</f>
        <v>0</v>
      </c>
      <c r="T39" s="108"/>
      <c r="U39" s="109"/>
      <c r="V39" s="110"/>
      <c r="W39" s="103">
        <f t="shared" si="15"/>
        <v>0</v>
      </c>
    </row>
    <row r="40" spans="1:23" s="4" customFormat="1" ht="15.75" customHeight="1" x14ac:dyDescent="0.25">
      <c r="A40" s="14"/>
      <c r="B40" s="94"/>
      <c r="C40" s="13" t="s">
        <v>46</v>
      </c>
      <c r="D40" s="65"/>
      <c r="E40" s="66"/>
      <c r="F40" s="18"/>
      <c r="G40" s="43">
        <f>COUNTIF(G$12:G$31,"K")</f>
        <v>1</v>
      </c>
      <c r="H40" s="65"/>
      <c r="I40" s="66"/>
      <c r="J40" s="18"/>
      <c r="K40" s="43">
        <f>COUNTIF(K$12:K$31,"K")</f>
        <v>0</v>
      </c>
      <c r="L40" s="65"/>
      <c r="M40" s="66"/>
      <c r="N40" s="18"/>
      <c r="O40" s="43">
        <f>COUNTIF(O$12:O$31,"K")</f>
        <v>0</v>
      </c>
      <c r="P40" s="65"/>
      <c r="Q40" s="66"/>
      <c r="R40" s="18"/>
      <c r="S40" s="43">
        <f>COUNTIF(S$12:S$31,"K")</f>
        <v>0</v>
      </c>
      <c r="T40" s="108"/>
      <c r="U40" s="109"/>
      <c r="V40" s="110"/>
      <c r="W40" s="103">
        <f t="shared" si="15"/>
        <v>1</v>
      </c>
    </row>
    <row r="41" spans="1:23" s="4" customFormat="1" ht="15.75" customHeight="1" x14ac:dyDescent="0.25">
      <c r="A41" s="14"/>
      <c r="B41" s="94"/>
      <c r="C41" s="13" t="s">
        <v>47</v>
      </c>
      <c r="D41" s="65"/>
      <c r="E41" s="66"/>
      <c r="F41" s="18"/>
      <c r="G41" s="43">
        <f>COUNTIF(G$12:G$31,"K(Z)")</f>
        <v>1</v>
      </c>
      <c r="H41" s="65"/>
      <c r="I41" s="66"/>
      <c r="J41" s="18"/>
      <c r="K41" s="43">
        <f>COUNTIF(K$12:K$31,"K(Z)")</f>
        <v>1</v>
      </c>
      <c r="L41" s="65"/>
      <c r="M41" s="66"/>
      <c r="N41" s="18"/>
      <c r="O41" s="43">
        <f>COUNTIF(O$12:O$31,"K(Z)")</f>
        <v>1</v>
      </c>
      <c r="P41" s="65"/>
      <c r="Q41" s="66"/>
      <c r="R41" s="18"/>
      <c r="S41" s="43">
        <f>COUNTIF(S$12:S$31,"K(Z)")</f>
        <v>0</v>
      </c>
      <c r="T41" s="108"/>
      <c r="U41" s="109"/>
      <c r="V41" s="110"/>
      <c r="W41" s="103">
        <f t="shared" si="15"/>
        <v>3</v>
      </c>
    </row>
    <row r="42" spans="1:23" s="4" customFormat="1" ht="15.75" customHeight="1" x14ac:dyDescent="0.25">
      <c r="A42" s="14"/>
      <c r="B42" s="94"/>
      <c r="C42" s="13" t="s">
        <v>27</v>
      </c>
      <c r="D42" s="65"/>
      <c r="E42" s="66"/>
      <c r="F42" s="18"/>
      <c r="G42" s="43">
        <f>COUNTIF(G$12:G$31,"AV")</f>
        <v>0</v>
      </c>
      <c r="H42" s="65"/>
      <c r="I42" s="66"/>
      <c r="J42" s="18"/>
      <c r="K42" s="43">
        <f>COUNTIF(K$12:K$31,"AV")</f>
        <v>0</v>
      </c>
      <c r="L42" s="65"/>
      <c r="M42" s="66"/>
      <c r="N42" s="18"/>
      <c r="O42" s="43">
        <f>COUNTIF(O$12:O$31,"AV")</f>
        <v>0</v>
      </c>
      <c r="P42" s="65"/>
      <c r="Q42" s="66"/>
      <c r="R42" s="18"/>
      <c r="S42" s="43">
        <f>COUNTIF(S$12:S$31,"AV")</f>
        <v>0</v>
      </c>
      <c r="T42" s="108"/>
      <c r="U42" s="109"/>
      <c r="V42" s="110"/>
      <c r="W42" s="103">
        <f t="shared" si="15"/>
        <v>0</v>
      </c>
    </row>
    <row r="43" spans="1:23" s="4" customFormat="1" ht="15.75" customHeight="1" x14ac:dyDescent="0.25">
      <c r="A43" s="14"/>
      <c r="B43" s="94"/>
      <c r="C43" s="13" t="s">
        <v>58</v>
      </c>
      <c r="D43" s="65"/>
      <c r="E43" s="66"/>
      <c r="F43" s="18"/>
      <c r="G43" s="43">
        <f>COUNTIF(G$12:G$31,"KV")</f>
        <v>0</v>
      </c>
      <c r="H43" s="65"/>
      <c r="I43" s="66"/>
      <c r="J43" s="18"/>
      <c r="K43" s="43">
        <f>COUNTIF(K$12:K$31,"KV")</f>
        <v>0</v>
      </c>
      <c r="L43" s="65"/>
      <c r="M43" s="66"/>
      <c r="N43" s="18"/>
      <c r="O43" s="43">
        <f>COUNTIF(O$12:O$31,"KV")</f>
        <v>0</v>
      </c>
      <c r="P43" s="65"/>
      <c r="Q43" s="66"/>
      <c r="R43" s="18"/>
      <c r="S43" s="43">
        <f>COUNTIF(S$12:S$31,"KV")</f>
        <v>0</v>
      </c>
      <c r="T43" s="108"/>
      <c r="U43" s="109"/>
      <c r="V43" s="110"/>
      <c r="W43" s="103">
        <f t="shared" si="15"/>
        <v>0</v>
      </c>
    </row>
    <row r="44" spans="1:23" s="4" customFormat="1" ht="15.75" customHeight="1" x14ac:dyDescent="0.25">
      <c r="A44" s="14"/>
      <c r="B44" s="94"/>
      <c r="C44" s="64" t="s">
        <v>48</v>
      </c>
      <c r="D44" s="65"/>
      <c r="E44" s="66"/>
      <c r="F44" s="18"/>
      <c r="G44" s="43">
        <f>COUNTIF(G$12:G$31,"S")</f>
        <v>0</v>
      </c>
      <c r="H44" s="65"/>
      <c r="I44" s="66"/>
      <c r="J44" s="18"/>
      <c r="K44" s="43">
        <f>COUNTIF(K$12:K$31,"S")</f>
        <v>0</v>
      </c>
      <c r="L44" s="65"/>
      <c r="M44" s="66"/>
      <c r="N44" s="18"/>
      <c r="O44" s="43">
        <f>COUNTIF(O$12:O$31,"S")</f>
        <v>0</v>
      </c>
      <c r="P44" s="65"/>
      <c r="Q44" s="66"/>
      <c r="R44" s="18"/>
      <c r="S44" s="43">
        <f>COUNTIF(S$12:S$31,"S")</f>
        <v>0</v>
      </c>
      <c r="T44" s="108"/>
      <c r="U44" s="109"/>
      <c r="V44" s="110"/>
      <c r="W44" s="103">
        <f t="shared" si="15"/>
        <v>0</v>
      </c>
    </row>
    <row r="45" spans="1:23" s="4" customFormat="1" ht="15.75" customHeight="1" x14ac:dyDescent="0.25">
      <c r="A45" s="14"/>
      <c r="B45" s="94"/>
      <c r="C45" s="64" t="s">
        <v>45</v>
      </c>
      <c r="D45" s="111"/>
      <c r="E45" s="109"/>
      <c r="F45" s="110"/>
      <c r="G45" s="43">
        <f>COUNTIF(G$12:G$31,"Z")</f>
        <v>0</v>
      </c>
      <c r="H45" s="111"/>
      <c r="I45" s="109"/>
      <c r="J45" s="110"/>
      <c r="K45" s="43">
        <f>COUNTIF(K$12:K$31,"Z")</f>
        <v>0</v>
      </c>
      <c r="L45" s="111"/>
      <c r="M45" s="109"/>
      <c r="N45" s="110"/>
      <c r="O45" s="43">
        <f>COUNTIF(O$12:O$31,"Z")</f>
        <v>0</v>
      </c>
      <c r="P45" s="111"/>
      <c r="Q45" s="109"/>
      <c r="R45" s="110"/>
      <c r="S45" s="43">
        <f>COUNTIF(S$12:S$31,"Z")</f>
        <v>4</v>
      </c>
      <c r="T45" s="108"/>
      <c r="U45" s="109"/>
      <c r="V45" s="110"/>
      <c r="W45" s="103">
        <f t="shared" si="15"/>
        <v>4</v>
      </c>
    </row>
    <row r="46" spans="1:23" s="4" customFormat="1" ht="15.75" customHeight="1" x14ac:dyDescent="0.25">
      <c r="A46" s="442"/>
      <c r="B46" s="443"/>
      <c r="C46" s="443"/>
      <c r="D46" s="443"/>
      <c r="E46" s="443"/>
      <c r="F46" s="443"/>
      <c r="G46" s="443"/>
      <c r="H46" s="443"/>
      <c r="I46" s="443"/>
      <c r="J46" s="443"/>
      <c r="K46" s="443"/>
      <c r="L46" s="443"/>
      <c r="M46" s="443"/>
      <c r="N46" s="443"/>
      <c r="O46" s="443"/>
      <c r="P46" s="443"/>
      <c r="Q46" s="443"/>
      <c r="R46" s="443"/>
      <c r="S46" s="443"/>
      <c r="T46" s="437" t="s">
        <v>18</v>
      </c>
      <c r="U46" s="438"/>
      <c r="V46" s="439"/>
      <c r="W46" s="103">
        <f>SUM(W34:W45)</f>
        <v>14</v>
      </c>
    </row>
    <row r="47" spans="1:23" s="4" customFormat="1" ht="15.75" customHeight="1" x14ac:dyDescent="0.25">
      <c r="A47" s="425"/>
      <c r="B47" s="426"/>
      <c r="C47" s="426"/>
      <c r="D47" s="426"/>
      <c r="E47" s="426"/>
      <c r="F47" s="426"/>
      <c r="G47" s="426"/>
      <c r="H47" s="426"/>
      <c r="I47" s="426"/>
      <c r="J47" s="426"/>
      <c r="K47" s="426"/>
      <c r="L47" s="426"/>
      <c r="M47" s="426"/>
      <c r="N47" s="426"/>
      <c r="O47" s="426"/>
      <c r="P47" s="426"/>
      <c r="Q47" s="426"/>
      <c r="R47" s="426"/>
      <c r="S47" s="426"/>
      <c r="T47" s="114"/>
      <c r="U47" s="115"/>
      <c r="V47" s="115"/>
      <c r="W47" s="116"/>
    </row>
    <row r="48" spans="1:23" s="4" customFormat="1" ht="15.75" customHeight="1" x14ac:dyDescent="0.25">
      <c r="A48" s="425"/>
      <c r="B48" s="426"/>
      <c r="C48" s="426"/>
      <c r="D48" s="426"/>
      <c r="E48" s="426"/>
      <c r="F48" s="426"/>
      <c r="G48" s="426"/>
      <c r="H48" s="426"/>
      <c r="I48" s="426"/>
      <c r="J48" s="426"/>
      <c r="K48" s="426"/>
      <c r="L48" s="426"/>
      <c r="M48" s="426"/>
      <c r="N48" s="426"/>
      <c r="O48" s="426"/>
      <c r="P48" s="426"/>
      <c r="Q48" s="426"/>
      <c r="R48" s="426"/>
      <c r="S48" s="426"/>
      <c r="T48" s="114"/>
      <c r="U48" s="115"/>
      <c r="V48" s="115"/>
      <c r="W48" s="117"/>
    </row>
    <row r="49" spans="1:23" s="4" customFormat="1" ht="15.75" customHeight="1" thickBot="1" x14ac:dyDescent="0.3">
      <c r="A49" s="423"/>
      <c r="B49" s="424"/>
      <c r="C49" s="424"/>
      <c r="D49" s="424"/>
      <c r="E49" s="424"/>
      <c r="F49" s="424"/>
      <c r="G49" s="424"/>
      <c r="H49" s="424"/>
      <c r="I49" s="424"/>
      <c r="J49" s="424"/>
      <c r="K49" s="424"/>
      <c r="L49" s="424"/>
      <c r="M49" s="424"/>
      <c r="N49" s="424"/>
      <c r="O49" s="424"/>
      <c r="P49" s="424"/>
      <c r="Q49" s="424"/>
      <c r="R49" s="424"/>
      <c r="S49" s="424"/>
      <c r="T49" s="118"/>
      <c r="U49" s="119"/>
      <c r="V49" s="119"/>
      <c r="W49" s="120"/>
    </row>
    <row r="50" spans="1:23" s="4" customFormat="1" ht="15.75" customHeight="1" thickTop="1" x14ac:dyDescent="0.25">
      <c r="A50" s="3"/>
      <c r="B50" s="6"/>
      <c r="C50" s="6"/>
    </row>
    <row r="51" spans="1:23" s="4" customFormat="1" ht="15.75" customHeight="1" x14ac:dyDescent="0.25">
      <c r="A51" s="3"/>
      <c r="B51" s="6"/>
      <c r="C51" s="6"/>
    </row>
    <row r="52" spans="1:23" s="4" customFormat="1" ht="15.75" customHeight="1" x14ac:dyDescent="0.25">
      <c r="A52" s="3"/>
      <c r="B52" s="6"/>
      <c r="C52" s="6"/>
    </row>
    <row r="53" spans="1:23" s="4" customFormat="1" ht="15.75" customHeight="1" x14ac:dyDescent="0.25">
      <c r="A53" s="3"/>
      <c r="B53" s="6"/>
      <c r="C53" s="6"/>
    </row>
    <row r="54" spans="1:23" s="4" customFormat="1" ht="15.75" customHeight="1" x14ac:dyDescent="0.25">
      <c r="A54" s="3"/>
      <c r="B54" s="6"/>
      <c r="C54" s="6"/>
    </row>
    <row r="55" spans="1:23" s="4" customFormat="1" ht="15.75" customHeight="1" x14ac:dyDescent="0.25">
      <c r="A55" s="3"/>
      <c r="B55" s="6"/>
      <c r="C55" s="6"/>
    </row>
    <row r="56" spans="1:23" s="4" customFormat="1" ht="15.75" customHeight="1" x14ac:dyDescent="0.25">
      <c r="A56" s="3"/>
      <c r="B56" s="6"/>
      <c r="C56" s="6"/>
    </row>
    <row r="57" spans="1:23" s="4" customFormat="1" ht="15.75" customHeight="1" x14ac:dyDescent="0.25">
      <c r="A57" s="3"/>
      <c r="B57" s="6"/>
      <c r="C57" s="6"/>
    </row>
    <row r="58" spans="1:23" s="4" customFormat="1" ht="15.75" customHeight="1" x14ac:dyDescent="0.25">
      <c r="A58" s="3"/>
      <c r="B58" s="6"/>
      <c r="C58" s="6"/>
    </row>
    <row r="59" spans="1:23" s="4" customFormat="1" ht="15.75" customHeight="1" x14ac:dyDescent="0.25">
      <c r="A59" s="3"/>
      <c r="B59" s="6"/>
      <c r="C59" s="6"/>
    </row>
    <row r="60" spans="1:23" s="4" customFormat="1" ht="15.75" customHeight="1" x14ac:dyDescent="0.25">
      <c r="A60" s="3"/>
      <c r="B60" s="6"/>
      <c r="C60" s="6"/>
    </row>
    <row r="61" spans="1:23" s="4" customFormat="1" ht="15.75" customHeight="1" x14ac:dyDescent="0.25">
      <c r="A61" s="3"/>
      <c r="B61" s="6"/>
      <c r="C61" s="6"/>
    </row>
    <row r="62" spans="1:23" s="4" customFormat="1" ht="15.75" customHeight="1" x14ac:dyDescent="0.25">
      <c r="A62" s="3"/>
      <c r="B62" s="6"/>
      <c r="C62" s="6"/>
    </row>
    <row r="63" spans="1:23" s="4" customFormat="1" ht="15.75" customHeight="1" x14ac:dyDescent="0.25">
      <c r="A63" s="3"/>
      <c r="B63" s="6"/>
      <c r="C63" s="6"/>
    </row>
    <row r="64" spans="1:23" s="4" customFormat="1" ht="15.75" customHeight="1" x14ac:dyDescent="0.25">
      <c r="A64" s="3"/>
      <c r="B64" s="6"/>
      <c r="C64" s="6"/>
    </row>
    <row r="65" spans="1:3" s="4" customFormat="1" ht="15.75" customHeight="1" x14ac:dyDescent="0.25">
      <c r="A65" s="3"/>
      <c r="B65" s="6"/>
      <c r="C65" s="6"/>
    </row>
    <row r="66" spans="1:3" s="4" customFormat="1" ht="15.75" customHeight="1" x14ac:dyDescent="0.25">
      <c r="A66" s="3"/>
      <c r="B66" s="6"/>
      <c r="C66" s="6"/>
    </row>
    <row r="67" spans="1:3" s="4" customFormat="1" ht="15.75" customHeight="1" x14ac:dyDescent="0.25">
      <c r="A67" s="3"/>
      <c r="B67" s="6"/>
      <c r="C67" s="6"/>
    </row>
    <row r="68" spans="1:3" s="4" customFormat="1" ht="15.75" customHeight="1" x14ac:dyDescent="0.25">
      <c r="A68" s="3"/>
      <c r="B68" s="6"/>
      <c r="C68" s="6"/>
    </row>
    <row r="69" spans="1:3" s="4" customFormat="1" ht="15.75" customHeight="1" x14ac:dyDescent="0.25">
      <c r="A69" s="3"/>
      <c r="B69" s="6"/>
      <c r="C69" s="6"/>
    </row>
    <row r="70" spans="1:3" s="4" customFormat="1" ht="15.75" customHeight="1" x14ac:dyDescent="0.25">
      <c r="A70" s="3"/>
      <c r="B70" s="6"/>
      <c r="C70" s="6"/>
    </row>
    <row r="71" spans="1:3" s="4" customFormat="1" ht="15.75" customHeight="1" x14ac:dyDescent="0.25">
      <c r="A71" s="3"/>
      <c r="B71" s="6"/>
      <c r="C71" s="6"/>
    </row>
    <row r="72" spans="1:3" s="4" customFormat="1" ht="15.75" customHeight="1" x14ac:dyDescent="0.25">
      <c r="A72" s="3"/>
      <c r="B72" s="6"/>
      <c r="C72" s="6"/>
    </row>
    <row r="73" spans="1:3" s="4" customFormat="1" ht="15.75" customHeight="1" x14ac:dyDescent="0.25">
      <c r="A73" s="3"/>
      <c r="B73" s="6"/>
      <c r="C73" s="6"/>
    </row>
    <row r="74" spans="1:3" s="4" customFormat="1" ht="15.75" customHeight="1" x14ac:dyDescent="0.25">
      <c r="A74" s="3"/>
      <c r="B74" s="6"/>
      <c r="C74" s="6"/>
    </row>
    <row r="75" spans="1:3" s="4" customFormat="1" ht="15.75" customHeight="1" x14ac:dyDescent="0.25">
      <c r="A75" s="3"/>
      <c r="B75" s="6"/>
      <c r="C75" s="6"/>
    </row>
    <row r="76" spans="1:3" s="4" customFormat="1" ht="15.75" customHeight="1" x14ac:dyDescent="0.25">
      <c r="A76" s="3"/>
      <c r="B76" s="6"/>
      <c r="C76" s="6"/>
    </row>
    <row r="77" spans="1:3" s="4" customFormat="1" ht="15.75" customHeight="1" x14ac:dyDescent="0.25">
      <c r="A77" s="3"/>
      <c r="B77" s="6"/>
      <c r="C77" s="6"/>
    </row>
    <row r="78" spans="1:3" s="4" customFormat="1" ht="15.75" customHeight="1" x14ac:dyDescent="0.25">
      <c r="A78" s="3"/>
      <c r="B78" s="6"/>
      <c r="C78" s="6"/>
    </row>
    <row r="79" spans="1:3" s="4" customFormat="1" ht="15.75" customHeight="1" x14ac:dyDescent="0.25">
      <c r="A79" s="3"/>
      <c r="B79" s="6"/>
      <c r="C79" s="6"/>
    </row>
    <row r="80" spans="1:3" s="4" customFormat="1" ht="15.75" customHeight="1" x14ac:dyDescent="0.25">
      <c r="A80" s="3"/>
      <c r="B80" s="6"/>
      <c r="C80" s="6"/>
    </row>
    <row r="81" spans="1:3" s="4" customFormat="1" ht="15.75" customHeight="1" x14ac:dyDescent="0.25">
      <c r="A81" s="3"/>
      <c r="B81" s="6"/>
      <c r="C81" s="6"/>
    </row>
    <row r="82" spans="1:3" s="4" customFormat="1" ht="15.75" customHeight="1" x14ac:dyDescent="0.25">
      <c r="A82" s="3"/>
      <c r="B82" s="6"/>
      <c r="C82" s="6"/>
    </row>
    <row r="83" spans="1:3" s="4" customFormat="1" ht="15.75" customHeight="1" x14ac:dyDescent="0.25">
      <c r="A83" s="3"/>
      <c r="B83" s="6"/>
      <c r="C83" s="6"/>
    </row>
    <row r="84" spans="1:3" s="4" customFormat="1" ht="15.75" customHeight="1" x14ac:dyDescent="0.25">
      <c r="A84" s="3"/>
      <c r="B84" s="6"/>
      <c r="C84" s="6"/>
    </row>
    <row r="85" spans="1:3" s="4" customFormat="1" ht="15.75" customHeight="1" x14ac:dyDescent="0.25">
      <c r="A85" s="3"/>
      <c r="B85" s="6"/>
      <c r="C85" s="6"/>
    </row>
    <row r="86" spans="1:3" s="4" customFormat="1" ht="15.75" customHeight="1" x14ac:dyDescent="0.25">
      <c r="A86" s="3"/>
      <c r="B86" s="6"/>
      <c r="C86" s="6"/>
    </row>
    <row r="87" spans="1:3" s="4" customFormat="1" ht="15.75" customHeight="1" x14ac:dyDescent="0.25">
      <c r="A87" s="3"/>
      <c r="B87" s="6"/>
      <c r="C87" s="6"/>
    </row>
    <row r="88" spans="1:3" s="4" customFormat="1" ht="15.75" customHeight="1" x14ac:dyDescent="0.25">
      <c r="A88" s="3"/>
      <c r="B88" s="6"/>
      <c r="C88" s="6"/>
    </row>
    <row r="89" spans="1:3" s="4" customFormat="1" ht="15.75" customHeight="1" x14ac:dyDescent="0.25">
      <c r="A89" s="3"/>
      <c r="B89" s="6"/>
      <c r="C89" s="6"/>
    </row>
    <row r="90" spans="1:3" s="4" customFormat="1" ht="15.75" customHeight="1" x14ac:dyDescent="0.25">
      <c r="A90" s="3"/>
      <c r="B90" s="6"/>
      <c r="C90" s="6"/>
    </row>
    <row r="91" spans="1:3" s="4" customFormat="1" ht="15.75" customHeight="1" x14ac:dyDescent="0.25">
      <c r="A91" s="3"/>
      <c r="B91" s="6"/>
      <c r="C91" s="6"/>
    </row>
    <row r="92" spans="1:3" s="4" customFormat="1" ht="15.75" customHeight="1" x14ac:dyDescent="0.25">
      <c r="A92" s="3"/>
      <c r="B92" s="6"/>
      <c r="C92" s="6"/>
    </row>
    <row r="93" spans="1:3" s="4" customFormat="1" ht="15.75" customHeight="1" x14ac:dyDescent="0.25">
      <c r="A93" s="3"/>
      <c r="B93" s="6"/>
      <c r="C93" s="6"/>
    </row>
    <row r="94" spans="1:3" s="4" customFormat="1" ht="15.75" customHeight="1" x14ac:dyDescent="0.25">
      <c r="A94" s="3"/>
      <c r="B94" s="6"/>
      <c r="C94" s="6"/>
    </row>
    <row r="95" spans="1:3" s="4" customFormat="1" ht="15.75" customHeight="1" x14ac:dyDescent="0.25">
      <c r="A95" s="3"/>
      <c r="B95" s="6"/>
      <c r="C95" s="6"/>
    </row>
    <row r="96" spans="1:3" s="4" customFormat="1" ht="15.75" customHeight="1" x14ac:dyDescent="0.25">
      <c r="A96" s="3"/>
      <c r="B96" s="6"/>
      <c r="C96" s="6"/>
    </row>
    <row r="97" spans="1:3" s="4" customFormat="1" ht="15.75" customHeight="1" x14ac:dyDescent="0.25">
      <c r="A97" s="3"/>
      <c r="B97" s="6"/>
      <c r="C97" s="6"/>
    </row>
    <row r="98" spans="1:3" s="4" customFormat="1" ht="15.75" customHeight="1" x14ac:dyDescent="0.25">
      <c r="A98" s="3"/>
      <c r="B98" s="6"/>
      <c r="C98" s="6"/>
    </row>
    <row r="99" spans="1:3" s="4" customFormat="1" ht="15.75" customHeight="1" x14ac:dyDescent="0.25">
      <c r="A99" s="3"/>
      <c r="B99" s="6"/>
      <c r="C99" s="6"/>
    </row>
    <row r="100" spans="1:3" s="4" customFormat="1" ht="15.75" customHeight="1" x14ac:dyDescent="0.25">
      <c r="A100" s="3"/>
      <c r="B100" s="6"/>
      <c r="C100" s="6"/>
    </row>
    <row r="101" spans="1:3" s="4" customFormat="1" ht="15.75" customHeight="1" x14ac:dyDescent="0.25">
      <c r="A101" s="3"/>
      <c r="B101" s="6"/>
      <c r="C101" s="6"/>
    </row>
    <row r="102" spans="1:3" s="4" customFormat="1" ht="15.75" customHeight="1" x14ac:dyDescent="0.25">
      <c r="A102" s="3"/>
      <c r="B102" s="6"/>
      <c r="C102" s="6"/>
    </row>
    <row r="103" spans="1:3" s="4" customFormat="1" ht="15.75" customHeight="1" x14ac:dyDescent="0.25">
      <c r="A103" s="3"/>
      <c r="B103" s="6"/>
      <c r="C103" s="6"/>
    </row>
    <row r="104" spans="1:3" s="4" customFormat="1" ht="15.75" customHeight="1" x14ac:dyDescent="0.25">
      <c r="A104" s="3"/>
      <c r="B104" s="6"/>
      <c r="C104" s="6"/>
    </row>
    <row r="105" spans="1:3" s="4" customFormat="1" ht="15.75" customHeight="1" x14ac:dyDescent="0.25">
      <c r="A105" s="3"/>
      <c r="B105" s="6"/>
      <c r="C105" s="6"/>
    </row>
    <row r="106" spans="1:3" s="4" customFormat="1" ht="15.75" customHeight="1" x14ac:dyDescent="0.25">
      <c r="A106" s="3"/>
      <c r="B106" s="6"/>
      <c r="C106" s="6"/>
    </row>
    <row r="107" spans="1:3" s="4" customFormat="1" ht="15.75" customHeight="1" x14ac:dyDescent="0.25">
      <c r="A107" s="3"/>
      <c r="B107" s="6"/>
      <c r="C107" s="6"/>
    </row>
    <row r="108" spans="1:3" s="4" customFormat="1" ht="15.75" customHeight="1" x14ac:dyDescent="0.25">
      <c r="A108" s="3"/>
      <c r="B108" s="6"/>
      <c r="C108" s="6"/>
    </row>
    <row r="109" spans="1:3" s="4" customFormat="1" ht="15.75" customHeight="1" x14ac:dyDescent="0.25">
      <c r="A109" s="3"/>
      <c r="B109" s="6"/>
      <c r="C109" s="6"/>
    </row>
    <row r="110" spans="1:3" s="4" customFormat="1" ht="15.75" customHeight="1" x14ac:dyDescent="0.25">
      <c r="A110" s="3"/>
      <c r="B110" s="6"/>
      <c r="C110" s="6"/>
    </row>
    <row r="111" spans="1:3" s="4" customFormat="1" ht="15.75" customHeight="1" x14ac:dyDescent="0.25">
      <c r="A111" s="3"/>
      <c r="B111" s="6"/>
      <c r="C111" s="6"/>
    </row>
    <row r="112" spans="1:3" s="4" customFormat="1" ht="15.75" customHeight="1" x14ac:dyDescent="0.25">
      <c r="A112" s="3"/>
      <c r="B112" s="6"/>
      <c r="C112" s="6"/>
    </row>
    <row r="113" spans="1:3" s="4" customFormat="1" ht="15.75" customHeight="1" x14ac:dyDescent="0.25">
      <c r="A113" s="3"/>
      <c r="B113" s="5"/>
      <c r="C113" s="5"/>
    </row>
    <row r="114" spans="1:3" s="4" customFormat="1" ht="15.75" customHeight="1" x14ac:dyDescent="0.25">
      <c r="A114" s="3"/>
      <c r="B114" s="5"/>
      <c r="C114" s="5"/>
    </row>
    <row r="115" spans="1:3" s="4" customFormat="1" ht="15.75" customHeight="1" x14ac:dyDescent="0.25">
      <c r="A115" s="3"/>
      <c r="B115" s="5"/>
      <c r="C115" s="5"/>
    </row>
    <row r="116" spans="1:3" s="4" customFormat="1" ht="15.75" customHeight="1" x14ac:dyDescent="0.25">
      <c r="A116" s="3"/>
      <c r="B116" s="5"/>
      <c r="C116" s="5"/>
    </row>
    <row r="117" spans="1:3" s="4" customFormat="1" ht="15.75" customHeight="1" x14ac:dyDescent="0.25">
      <c r="A117" s="3"/>
      <c r="B117" s="5"/>
      <c r="C117" s="5"/>
    </row>
    <row r="118" spans="1:3" s="4" customFormat="1" ht="15.75" customHeight="1" x14ac:dyDescent="0.25">
      <c r="A118" s="3"/>
      <c r="B118" s="5"/>
      <c r="C118" s="5"/>
    </row>
    <row r="119" spans="1:3" s="4" customFormat="1" ht="15.75" customHeight="1" x14ac:dyDescent="0.25">
      <c r="A119" s="3"/>
      <c r="B119" s="5"/>
      <c r="C119" s="5"/>
    </row>
    <row r="120" spans="1:3" s="4" customFormat="1" ht="15.75" customHeight="1" x14ac:dyDescent="0.25">
      <c r="A120" s="3"/>
      <c r="B120" s="5"/>
      <c r="C120" s="5"/>
    </row>
    <row r="121" spans="1:3" s="4" customFormat="1" ht="15.75" customHeight="1" x14ac:dyDescent="0.25">
      <c r="A121" s="3"/>
      <c r="B121" s="5"/>
      <c r="C121" s="5"/>
    </row>
    <row r="122" spans="1:3" ht="15.75" customHeight="1" x14ac:dyDescent="0.25">
      <c r="A122" s="7"/>
      <c r="B122" s="2"/>
      <c r="C122" s="2"/>
    </row>
    <row r="123" spans="1:3" ht="15.75" customHeight="1" x14ac:dyDescent="0.25">
      <c r="A123" s="7"/>
      <c r="B123" s="2"/>
      <c r="C123" s="2"/>
    </row>
    <row r="124" spans="1:3" ht="15.75" customHeight="1" x14ac:dyDescent="0.25">
      <c r="A124" s="7"/>
      <c r="B124" s="2"/>
      <c r="C124" s="2"/>
    </row>
    <row r="125" spans="1:3" ht="15.75" customHeight="1" x14ac:dyDescent="0.25">
      <c r="A125" s="7"/>
      <c r="B125" s="2"/>
      <c r="C125" s="2"/>
    </row>
    <row r="126" spans="1:3" ht="15.75" customHeight="1" x14ac:dyDescent="0.25">
      <c r="A126" s="7"/>
      <c r="B126" s="2"/>
      <c r="C126" s="2"/>
    </row>
    <row r="127" spans="1:3" ht="15.75" customHeight="1" x14ac:dyDescent="0.25">
      <c r="A127" s="7"/>
      <c r="B127" s="2"/>
      <c r="C127" s="2"/>
    </row>
    <row r="128" spans="1:3" ht="15.75" customHeight="1" x14ac:dyDescent="0.25">
      <c r="A128" s="7"/>
      <c r="B128" s="2"/>
      <c r="C128" s="2"/>
    </row>
    <row r="129" spans="1:3" ht="15.75" customHeight="1" x14ac:dyDescent="0.25">
      <c r="A129" s="7"/>
      <c r="B129" s="2"/>
      <c r="C129" s="2"/>
    </row>
    <row r="130" spans="1:3" ht="15.75" customHeight="1" x14ac:dyDescent="0.25">
      <c r="A130" s="7"/>
      <c r="B130" s="2"/>
      <c r="C130" s="2"/>
    </row>
    <row r="131" spans="1:3" ht="15.75" customHeight="1" x14ac:dyDescent="0.25">
      <c r="A131" s="7"/>
      <c r="B131" s="2"/>
      <c r="C131" s="2"/>
    </row>
    <row r="132" spans="1:3" ht="15.75" customHeight="1" x14ac:dyDescent="0.25">
      <c r="A132" s="7"/>
      <c r="B132" s="2"/>
      <c r="C132" s="2"/>
    </row>
    <row r="133" spans="1:3" ht="15.75" customHeight="1" x14ac:dyDescent="0.25">
      <c r="A133" s="7"/>
      <c r="B133" s="2"/>
      <c r="C133" s="2"/>
    </row>
    <row r="134" spans="1:3" ht="15.75" customHeight="1" x14ac:dyDescent="0.25">
      <c r="A134" s="7"/>
      <c r="B134" s="2"/>
      <c r="C134" s="2"/>
    </row>
    <row r="135" spans="1:3" ht="15.75" customHeight="1" x14ac:dyDescent="0.25">
      <c r="A135" s="7"/>
      <c r="B135" s="2"/>
      <c r="C135" s="2"/>
    </row>
    <row r="136" spans="1:3" ht="15.75" customHeight="1" x14ac:dyDescent="0.25">
      <c r="A136" s="7"/>
      <c r="B136" s="2"/>
      <c r="C136" s="2"/>
    </row>
    <row r="137" spans="1:3" ht="15.75" customHeight="1" x14ac:dyDescent="0.25">
      <c r="A137" s="7"/>
      <c r="B137" s="2"/>
      <c r="C137" s="2"/>
    </row>
    <row r="138" spans="1:3" ht="15.75" customHeight="1" x14ac:dyDescent="0.25">
      <c r="A138" s="7"/>
      <c r="B138" s="2"/>
      <c r="C138" s="2"/>
    </row>
    <row r="139" spans="1:3" ht="15.75" customHeight="1" x14ac:dyDescent="0.25">
      <c r="A139" s="7"/>
      <c r="B139" s="2"/>
      <c r="C139" s="2"/>
    </row>
    <row r="140" spans="1:3" ht="15.75" customHeight="1" x14ac:dyDescent="0.25">
      <c r="A140" s="7"/>
      <c r="B140" s="2"/>
      <c r="C140" s="2"/>
    </row>
    <row r="141" spans="1:3" ht="15.75" customHeight="1" x14ac:dyDescent="0.25">
      <c r="A141" s="7"/>
      <c r="B141" s="2"/>
      <c r="C141" s="2"/>
    </row>
    <row r="142" spans="1:3" ht="15.75" customHeight="1" x14ac:dyDescent="0.25">
      <c r="A142" s="7"/>
      <c r="B142" s="2"/>
      <c r="C142" s="2"/>
    </row>
    <row r="143" spans="1:3" ht="15.75" customHeight="1" x14ac:dyDescent="0.25">
      <c r="A143" s="7"/>
      <c r="B143" s="2"/>
      <c r="C143" s="2"/>
    </row>
    <row r="144" spans="1:3" ht="15.75" customHeight="1" x14ac:dyDescent="0.25">
      <c r="A144" s="7"/>
      <c r="B144" s="2"/>
      <c r="C144" s="2"/>
    </row>
    <row r="145" spans="1:3" ht="15.75" customHeight="1" x14ac:dyDescent="0.25">
      <c r="A145" s="7"/>
      <c r="B145" s="2"/>
      <c r="C145" s="2"/>
    </row>
    <row r="146" spans="1:3" ht="15.75" customHeight="1" x14ac:dyDescent="0.25">
      <c r="A146" s="7"/>
      <c r="B146" s="2"/>
      <c r="C146" s="2"/>
    </row>
    <row r="147" spans="1:3" ht="15.75" customHeight="1" x14ac:dyDescent="0.25">
      <c r="A147" s="7"/>
      <c r="B147" s="2"/>
      <c r="C147" s="2"/>
    </row>
    <row r="148" spans="1:3" ht="15.75" customHeight="1" x14ac:dyDescent="0.25">
      <c r="A148" s="7"/>
      <c r="B148" s="2"/>
      <c r="C148" s="2"/>
    </row>
    <row r="149" spans="1:3" ht="15.75" customHeight="1" x14ac:dyDescent="0.25">
      <c r="A149" s="7"/>
      <c r="B149" s="2"/>
      <c r="C149" s="2"/>
    </row>
    <row r="150" spans="1:3" ht="15.75" customHeight="1" x14ac:dyDescent="0.25">
      <c r="A150" s="7"/>
      <c r="B150" s="2"/>
      <c r="C150" s="2"/>
    </row>
    <row r="151" spans="1:3" ht="15.75" customHeight="1" x14ac:dyDescent="0.25">
      <c r="A151" s="7"/>
      <c r="B151" s="2"/>
      <c r="C151" s="2"/>
    </row>
    <row r="152" spans="1:3" ht="15.75" customHeight="1" x14ac:dyDescent="0.25">
      <c r="A152" s="7"/>
      <c r="B152" s="2"/>
      <c r="C152" s="2"/>
    </row>
    <row r="153" spans="1:3" ht="15.75" customHeight="1" x14ac:dyDescent="0.25">
      <c r="A153" s="7"/>
      <c r="B153" s="2"/>
      <c r="C153" s="2"/>
    </row>
    <row r="154" spans="1:3" ht="15.75" customHeight="1" x14ac:dyDescent="0.25">
      <c r="A154" s="7"/>
      <c r="B154" s="2"/>
      <c r="C154" s="2"/>
    </row>
    <row r="155" spans="1:3" ht="15.75" customHeight="1" x14ac:dyDescent="0.25">
      <c r="A155" s="7"/>
      <c r="B155" s="2"/>
      <c r="C155" s="2"/>
    </row>
    <row r="156" spans="1:3" x14ac:dyDescent="0.25">
      <c r="A156" s="7"/>
      <c r="B156" s="2"/>
      <c r="C156" s="2"/>
    </row>
    <row r="157" spans="1:3" x14ac:dyDescent="0.25">
      <c r="A157" s="7"/>
      <c r="B157" s="2"/>
      <c r="C157" s="2"/>
    </row>
    <row r="158" spans="1:3" x14ac:dyDescent="0.25">
      <c r="A158" s="7"/>
      <c r="B158" s="2"/>
      <c r="C158" s="2"/>
    </row>
    <row r="159" spans="1:3" x14ac:dyDescent="0.25">
      <c r="A159" s="7"/>
      <c r="B159" s="2"/>
      <c r="C159" s="2"/>
    </row>
    <row r="160" spans="1:3" x14ac:dyDescent="0.25">
      <c r="A160" s="7"/>
      <c r="B160" s="2"/>
      <c r="C160" s="2"/>
    </row>
    <row r="161" spans="1:3" x14ac:dyDescent="0.25">
      <c r="A161" s="7"/>
      <c r="B161" s="2"/>
      <c r="C161" s="2"/>
    </row>
    <row r="162" spans="1:3" x14ac:dyDescent="0.25">
      <c r="A162" s="7"/>
      <c r="B162" s="2"/>
      <c r="C162" s="2"/>
    </row>
    <row r="163" spans="1:3" x14ac:dyDescent="0.25">
      <c r="A163" s="7"/>
      <c r="B163" s="2"/>
      <c r="C163" s="2"/>
    </row>
    <row r="164" spans="1:3" x14ac:dyDescent="0.25">
      <c r="A164" s="7"/>
      <c r="B164" s="2"/>
      <c r="C164" s="2"/>
    </row>
    <row r="165" spans="1:3" x14ac:dyDescent="0.25">
      <c r="A165" s="7"/>
      <c r="B165" s="2"/>
      <c r="C165" s="2"/>
    </row>
    <row r="166" spans="1:3" x14ac:dyDescent="0.25">
      <c r="A166" s="7"/>
      <c r="B166" s="2"/>
      <c r="C166" s="2"/>
    </row>
    <row r="167" spans="1:3" x14ac:dyDescent="0.25">
      <c r="A167" s="7"/>
      <c r="B167" s="2"/>
      <c r="C167" s="2"/>
    </row>
    <row r="168" spans="1:3" x14ac:dyDescent="0.25">
      <c r="A168" s="7"/>
      <c r="B168" s="2"/>
      <c r="C168" s="2"/>
    </row>
    <row r="169" spans="1:3" x14ac:dyDescent="0.25">
      <c r="A169" s="7"/>
      <c r="B169" s="2"/>
      <c r="C169" s="2"/>
    </row>
    <row r="170" spans="1:3" x14ac:dyDescent="0.25">
      <c r="A170" s="7"/>
      <c r="B170" s="2"/>
      <c r="C170" s="2"/>
    </row>
    <row r="171" spans="1:3" x14ac:dyDescent="0.25">
      <c r="A171" s="7"/>
      <c r="B171" s="2"/>
      <c r="C171" s="2"/>
    </row>
    <row r="172" spans="1:3" x14ac:dyDescent="0.25">
      <c r="A172" s="7"/>
      <c r="B172" s="2"/>
      <c r="C172" s="2"/>
    </row>
    <row r="173" spans="1:3" x14ac:dyDescent="0.25">
      <c r="A173" s="7"/>
      <c r="B173" s="2"/>
      <c r="C173" s="2"/>
    </row>
    <row r="174" spans="1:3" x14ac:dyDescent="0.25">
      <c r="A174" s="7"/>
      <c r="B174" s="2"/>
      <c r="C174" s="2"/>
    </row>
    <row r="175" spans="1:3" x14ac:dyDescent="0.25">
      <c r="A175" s="7"/>
      <c r="B175" s="2"/>
      <c r="C175" s="2"/>
    </row>
    <row r="176" spans="1:3" x14ac:dyDescent="0.25">
      <c r="A176" s="7"/>
      <c r="B176" s="2"/>
      <c r="C176" s="2"/>
    </row>
    <row r="177" spans="1:3" x14ac:dyDescent="0.25">
      <c r="A177" s="7"/>
      <c r="B177" s="2"/>
      <c r="C177" s="2"/>
    </row>
    <row r="178" spans="1:3" x14ac:dyDescent="0.25">
      <c r="A178" s="7"/>
      <c r="B178" s="2"/>
      <c r="C178" s="2"/>
    </row>
    <row r="179" spans="1:3" x14ac:dyDescent="0.25">
      <c r="A179" s="7"/>
      <c r="B179" s="2"/>
      <c r="C179" s="2"/>
    </row>
    <row r="180" spans="1:3" x14ac:dyDescent="0.25">
      <c r="A180" s="7"/>
      <c r="B180" s="2"/>
      <c r="C180" s="2"/>
    </row>
    <row r="181" spans="1:3" x14ac:dyDescent="0.25">
      <c r="A181" s="7"/>
      <c r="B181" s="2"/>
      <c r="C181" s="2"/>
    </row>
    <row r="182" spans="1:3" x14ac:dyDescent="0.25">
      <c r="A182" s="7"/>
      <c r="B182" s="2"/>
      <c r="C182" s="2"/>
    </row>
    <row r="183" spans="1:3" x14ac:dyDescent="0.25">
      <c r="A183" s="7"/>
      <c r="B183" s="2"/>
      <c r="C183" s="2"/>
    </row>
    <row r="184" spans="1:3" x14ac:dyDescent="0.25">
      <c r="A184" s="7"/>
      <c r="B184" s="2"/>
      <c r="C184" s="2"/>
    </row>
    <row r="185" spans="1:3" x14ac:dyDescent="0.25">
      <c r="A185" s="7"/>
      <c r="B185" s="2"/>
      <c r="C185" s="2"/>
    </row>
    <row r="186" spans="1:3" x14ac:dyDescent="0.25">
      <c r="A186" s="7"/>
      <c r="B186" s="2"/>
      <c r="C186" s="2"/>
    </row>
    <row r="187" spans="1:3" x14ac:dyDescent="0.25">
      <c r="A187" s="7"/>
      <c r="B187" s="2"/>
      <c r="C187" s="2"/>
    </row>
    <row r="188" spans="1:3" x14ac:dyDescent="0.25">
      <c r="A188" s="7"/>
      <c r="B188" s="2"/>
      <c r="C188" s="2"/>
    </row>
    <row r="189" spans="1:3" x14ac:dyDescent="0.25">
      <c r="A189" s="7"/>
      <c r="B189" s="2"/>
      <c r="C189" s="2"/>
    </row>
    <row r="190" spans="1:3" x14ac:dyDescent="0.25">
      <c r="A190" s="7"/>
      <c r="B190" s="2"/>
      <c r="C190" s="2"/>
    </row>
    <row r="191" spans="1:3" x14ac:dyDescent="0.25">
      <c r="A191" s="7"/>
      <c r="B191" s="2"/>
      <c r="C191" s="2"/>
    </row>
    <row r="192" spans="1:3" x14ac:dyDescent="0.25">
      <c r="A192" s="7"/>
      <c r="B192" s="2"/>
      <c r="C192" s="2"/>
    </row>
    <row r="193" spans="1:3" x14ac:dyDescent="0.25">
      <c r="A193" s="7"/>
      <c r="B193" s="2"/>
      <c r="C193" s="2"/>
    </row>
    <row r="194" spans="1:3" x14ac:dyDescent="0.25">
      <c r="A194" s="7"/>
      <c r="B194" s="2"/>
      <c r="C194" s="2"/>
    </row>
    <row r="195" spans="1:3" x14ac:dyDescent="0.25">
      <c r="A195" s="7"/>
      <c r="B195" s="2"/>
      <c r="C195" s="2"/>
    </row>
    <row r="196" spans="1:3" x14ac:dyDescent="0.25">
      <c r="A196" s="7"/>
      <c r="B196" s="2"/>
      <c r="C196" s="2"/>
    </row>
    <row r="197" spans="1:3" x14ac:dyDescent="0.25">
      <c r="A197" s="7"/>
      <c r="B197" s="2"/>
      <c r="C197" s="2"/>
    </row>
    <row r="198" spans="1:3" x14ac:dyDescent="0.25">
      <c r="A198" s="7"/>
      <c r="B198" s="2"/>
      <c r="C198" s="2"/>
    </row>
    <row r="199" spans="1:3" x14ac:dyDescent="0.25">
      <c r="A199" s="7"/>
      <c r="B199" s="2"/>
      <c r="C199" s="2"/>
    </row>
    <row r="200" spans="1:3" x14ac:dyDescent="0.25">
      <c r="A200" s="7"/>
      <c r="B200" s="2"/>
      <c r="C200" s="2"/>
    </row>
    <row r="201" spans="1:3" x14ac:dyDescent="0.25">
      <c r="A201" s="7"/>
      <c r="B201" s="2"/>
      <c r="C201" s="2"/>
    </row>
    <row r="202" spans="1:3" x14ac:dyDescent="0.25">
      <c r="A202" s="7"/>
      <c r="B202" s="2"/>
      <c r="C202" s="2"/>
    </row>
    <row r="203" spans="1:3" x14ac:dyDescent="0.25">
      <c r="A203" s="7"/>
      <c r="B203" s="2"/>
      <c r="C203" s="2"/>
    </row>
    <row r="204" spans="1:3" x14ac:dyDescent="0.25">
      <c r="A204" s="7"/>
      <c r="B204" s="2"/>
      <c r="C204" s="2"/>
    </row>
    <row r="205" spans="1:3" x14ac:dyDescent="0.25">
      <c r="A205" s="7"/>
      <c r="B205" s="2"/>
      <c r="C205" s="2"/>
    </row>
    <row r="206" spans="1:3" x14ac:dyDescent="0.25">
      <c r="A206" s="7"/>
      <c r="B206" s="2"/>
      <c r="C206" s="2"/>
    </row>
    <row r="207" spans="1:3" x14ac:dyDescent="0.25">
      <c r="A207" s="7"/>
      <c r="B207" s="2"/>
      <c r="C207" s="2"/>
    </row>
    <row r="208" spans="1:3" x14ac:dyDescent="0.25">
      <c r="A208" s="7"/>
      <c r="B208" s="2"/>
      <c r="C208" s="2"/>
    </row>
    <row r="209" spans="1:3" x14ac:dyDescent="0.25">
      <c r="A209" s="7"/>
      <c r="B209" s="2"/>
      <c r="C209" s="2"/>
    </row>
    <row r="210" spans="1:3" x14ac:dyDescent="0.25">
      <c r="A210" s="7"/>
      <c r="B210" s="2"/>
      <c r="C210" s="2"/>
    </row>
    <row r="211" spans="1:3" x14ac:dyDescent="0.25">
      <c r="A211" s="7"/>
      <c r="B211" s="2"/>
      <c r="C211" s="2"/>
    </row>
    <row r="212" spans="1:3" x14ac:dyDescent="0.25">
      <c r="A212" s="7"/>
      <c r="B212" s="2"/>
      <c r="C212" s="2"/>
    </row>
    <row r="213" spans="1:3" x14ac:dyDescent="0.25">
      <c r="A213" s="7"/>
      <c r="B213" s="2"/>
      <c r="C213" s="2"/>
    </row>
    <row r="214" spans="1:3" x14ac:dyDescent="0.25">
      <c r="A214" s="7"/>
      <c r="B214" s="2"/>
      <c r="C214" s="2"/>
    </row>
    <row r="215" spans="1:3" x14ac:dyDescent="0.25">
      <c r="A215" s="7"/>
      <c r="B215" s="2"/>
      <c r="C215" s="2"/>
    </row>
    <row r="216" spans="1:3" x14ac:dyDescent="0.25">
      <c r="A216" s="7"/>
      <c r="B216" s="2"/>
      <c r="C216" s="2"/>
    </row>
    <row r="217" spans="1:3" x14ac:dyDescent="0.25">
      <c r="A217" s="7"/>
      <c r="B217" s="2"/>
      <c r="C217" s="2"/>
    </row>
    <row r="218" spans="1:3" x14ac:dyDescent="0.25">
      <c r="A218" s="7"/>
      <c r="B218" s="2"/>
      <c r="C218" s="2"/>
    </row>
  </sheetData>
  <sheetProtection selectLockedCells="1"/>
  <protectedRanges>
    <protectedRange sqref="C33" name="Tartomány4_1"/>
    <protectedRange sqref="C45" name="Tartomány4_1_1"/>
    <protectedRange sqref="C12:C21" name="Tartomány1_2_1_1_1"/>
  </protectedRanges>
  <mergeCells count="37">
    <mergeCell ref="X6:X9"/>
    <mergeCell ref="Y6:Y9"/>
    <mergeCell ref="A47:S47"/>
    <mergeCell ref="A48:S48"/>
    <mergeCell ref="A49:S49"/>
    <mergeCell ref="D29:S29"/>
    <mergeCell ref="A31:S31"/>
    <mergeCell ref="A32:S32"/>
    <mergeCell ref="A33:S33"/>
    <mergeCell ref="A46:S46"/>
    <mergeCell ref="T46:V46"/>
    <mergeCell ref="R8:R9"/>
    <mergeCell ref="S8:S9"/>
    <mergeCell ref="V8:V9"/>
    <mergeCell ref="W8:W9"/>
    <mergeCell ref="A24:S24"/>
    <mergeCell ref="D25:S25"/>
    <mergeCell ref="F8:F9"/>
    <mergeCell ref="G8:G9"/>
    <mergeCell ref="J8:J9"/>
    <mergeCell ref="K8:K9"/>
    <mergeCell ref="N8:N9"/>
    <mergeCell ref="A6:A9"/>
    <mergeCell ref="B6:B9"/>
    <mergeCell ref="C6:C9"/>
    <mergeCell ref="O8:O9"/>
    <mergeCell ref="T6:W7"/>
    <mergeCell ref="D7:G7"/>
    <mergeCell ref="H7:K7"/>
    <mergeCell ref="L7:O7"/>
    <mergeCell ref="P7:S7"/>
    <mergeCell ref="D6:S6"/>
    <mergeCell ref="A1:S1"/>
    <mergeCell ref="A2:S2"/>
    <mergeCell ref="A3:S3"/>
    <mergeCell ref="A4:S4"/>
    <mergeCell ref="A5:S5"/>
  </mergeCells>
  <pageMargins left="0.23622047244094491" right="0.23622047244094491" top="0.74803149606299213" bottom="0.74803149606299213" header="0.31496062992125984" footer="0.31496062992125984"/>
  <pageSetup paperSize="8" scale="85" orientation="portrait" r:id="rId1"/>
  <headerFooter alignWithMargins="0">
    <oddHeader>&amp;R&amp;"Arial,Normál"&amp;12 1. számú melléklet a  .......... alapképzési szak tantervéhez</oddHeader>
    <oddFooter>&amp;R&amp;Z&amp;F 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Y218"/>
  <sheetViews>
    <sheetView topLeftCell="A7" zoomScale="85" zoomScaleNormal="85" zoomScaleSheetLayoutView="75" workbookViewId="0">
      <selection activeCell="A12" sqref="A12:A21"/>
    </sheetView>
  </sheetViews>
  <sheetFormatPr defaultColWidth="10.6640625" defaultRowHeight="15.75" x14ac:dyDescent="0.25"/>
  <cols>
    <col min="1" max="1" width="17.1640625" style="8" customWidth="1"/>
    <col min="2" max="2" width="7.1640625" style="1" customWidth="1"/>
    <col min="3" max="3" width="58.1640625" style="1" customWidth="1"/>
    <col min="4" max="18" width="5.83203125" style="1" customWidth="1"/>
    <col min="19" max="19" width="4.83203125" style="1" bestFit="1" customWidth="1"/>
    <col min="20" max="20" width="7.33203125" style="1" bestFit="1" customWidth="1"/>
    <col min="21" max="22" width="6.83203125" style="1" customWidth="1"/>
    <col min="23" max="23" width="6.1640625" style="1" customWidth="1"/>
    <col min="24" max="24" width="63.83203125" style="1" bestFit="1" customWidth="1"/>
    <col min="25" max="25" width="31.5" style="1" bestFit="1" customWidth="1"/>
    <col min="26" max="35" width="1.83203125" style="1" customWidth="1"/>
    <col min="36" max="36" width="2.33203125" style="1" customWidth="1"/>
    <col min="37" max="16384" width="10.6640625" style="1"/>
  </cols>
  <sheetData>
    <row r="1" spans="1:25" ht="21.95" customHeight="1" x14ac:dyDescent="0.2">
      <c r="A1" s="463" t="s">
        <v>17</v>
      </c>
      <c r="B1" s="463"/>
      <c r="C1" s="463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2"/>
      <c r="U1" s="2"/>
      <c r="V1" s="2"/>
      <c r="W1" s="2"/>
    </row>
    <row r="2" spans="1:25" ht="21.95" customHeight="1" x14ac:dyDescent="0.2">
      <c r="A2" s="478" t="s">
        <v>279</v>
      </c>
      <c r="B2" s="478"/>
      <c r="C2" s="478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5"/>
      <c r="U2" s="5"/>
      <c r="V2" s="5"/>
      <c r="W2" s="5"/>
    </row>
    <row r="3" spans="1:25" ht="21.95" customHeight="1" x14ac:dyDescent="0.2">
      <c r="A3" s="467" t="s">
        <v>159</v>
      </c>
      <c r="B3" s="467"/>
      <c r="C3" s="467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89"/>
      <c r="U3" s="89"/>
      <c r="V3" s="89"/>
      <c r="W3" s="89"/>
    </row>
    <row r="4" spans="1:25" ht="15.75" customHeight="1" x14ac:dyDescent="0.2">
      <c r="A4" s="465" t="s">
        <v>292</v>
      </c>
      <c r="B4" s="465"/>
      <c r="C4" s="465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89"/>
      <c r="U4" s="89"/>
      <c r="V4" s="89"/>
      <c r="W4" s="89"/>
    </row>
    <row r="5" spans="1:25" ht="15.75" customHeight="1" thickBot="1" x14ac:dyDescent="0.25">
      <c r="A5" s="480" t="s">
        <v>262</v>
      </c>
      <c r="B5" s="480"/>
      <c r="C5" s="480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  <c r="S5" s="481"/>
      <c r="T5" s="90"/>
      <c r="U5" s="90"/>
      <c r="V5" s="90"/>
      <c r="W5" s="90"/>
    </row>
    <row r="6" spans="1:25" ht="15.75" customHeight="1" thickTop="1" thickBot="1" x14ac:dyDescent="0.25">
      <c r="A6" s="472" t="s">
        <v>13</v>
      </c>
      <c r="B6" s="475" t="s">
        <v>14</v>
      </c>
      <c r="C6" s="469" t="s">
        <v>15</v>
      </c>
      <c r="D6" s="457" t="s">
        <v>8</v>
      </c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  <c r="Q6" s="458"/>
      <c r="R6" s="458"/>
      <c r="S6" s="458"/>
      <c r="T6" s="448" t="s">
        <v>24</v>
      </c>
      <c r="U6" s="449"/>
      <c r="V6" s="449"/>
      <c r="W6" s="450"/>
      <c r="X6" s="461" t="s">
        <v>239</v>
      </c>
      <c r="Y6" s="462" t="s">
        <v>240</v>
      </c>
    </row>
    <row r="7" spans="1:25" ht="15.75" customHeight="1" x14ac:dyDescent="0.2">
      <c r="A7" s="473"/>
      <c r="B7" s="476"/>
      <c r="C7" s="470"/>
      <c r="D7" s="454" t="s">
        <v>1</v>
      </c>
      <c r="E7" s="455"/>
      <c r="F7" s="455"/>
      <c r="G7" s="456"/>
      <c r="H7" s="459" t="s">
        <v>2</v>
      </c>
      <c r="I7" s="455"/>
      <c r="J7" s="455"/>
      <c r="K7" s="460"/>
      <c r="L7" s="454" t="s">
        <v>3</v>
      </c>
      <c r="M7" s="455"/>
      <c r="N7" s="455"/>
      <c r="O7" s="456"/>
      <c r="P7" s="459" t="s">
        <v>4</v>
      </c>
      <c r="Q7" s="455"/>
      <c r="R7" s="455"/>
      <c r="S7" s="456"/>
      <c r="T7" s="451"/>
      <c r="U7" s="452"/>
      <c r="V7" s="452"/>
      <c r="W7" s="453"/>
      <c r="X7" s="461"/>
      <c r="Y7" s="462"/>
    </row>
    <row r="8" spans="1:25" ht="15.75" customHeight="1" x14ac:dyDescent="0.2">
      <c r="A8" s="473"/>
      <c r="B8" s="476"/>
      <c r="C8" s="470"/>
      <c r="D8" s="57" t="s">
        <v>9</v>
      </c>
      <c r="E8" s="57" t="s">
        <v>10</v>
      </c>
      <c r="F8" s="427" t="s">
        <v>7</v>
      </c>
      <c r="G8" s="429" t="s">
        <v>12</v>
      </c>
      <c r="H8" s="57" t="s">
        <v>9</v>
      </c>
      <c r="I8" s="57" t="s">
        <v>10</v>
      </c>
      <c r="J8" s="427" t="s">
        <v>7</v>
      </c>
      <c r="K8" s="429" t="s">
        <v>12</v>
      </c>
      <c r="L8" s="57" t="s">
        <v>9</v>
      </c>
      <c r="M8" s="57" t="s">
        <v>10</v>
      </c>
      <c r="N8" s="427" t="s">
        <v>7</v>
      </c>
      <c r="O8" s="429" t="s">
        <v>12</v>
      </c>
      <c r="P8" s="57" t="s">
        <v>9</v>
      </c>
      <c r="Q8" s="57" t="s">
        <v>10</v>
      </c>
      <c r="R8" s="427" t="s">
        <v>7</v>
      </c>
      <c r="S8" s="429" t="s">
        <v>12</v>
      </c>
      <c r="T8" s="69" t="s">
        <v>9</v>
      </c>
      <c r="U8" s="57" t="s">
        <v>10</v>
      </c>
      <c r="V8" s="427" t="s">
        <v>7</v>
      </c>
      <c r="W8" s="446" t="s">
        <v>12</v>
      </c>
      <c r="X8" s="461"/>
      <c r="Y8" s="462"/>
    </row>
    <row r="9" spans="1:25" ht="80.099999999999994" customHeight="1" thickBot="1" x14ac:dyDescent="0.25">
      <c r="A9" s="474"/>
      <c r="B9" s="477"/>
      <c r="C9" s="471"/>
      <c r="D9" s="16" t="s">
        <v>22</v>
      </c>
      <c r="E9" s="16" t="s">
        <v>22</v>
      </c>
      <c r="F9" s="428"/>
      <c r="G9" s="430"/>
      <c r="H9" s="16" t="s">
        <v>22</v>
      </c>
      <c r="I9" s="16" t="s">
        <v>22</v>
      </c>
      <c r="J9" s="428"/>
      <c r="K9" s="430"/>
      <c r="L9" s="16" t="s">
        <v>22</v>
      </c>
      <c r="M9" s="16" t="s">
        <v>22</v>
      </c>
      <c r="N9" s="428"/>
      <c r="O9" s="430"/>
      <c r="P9" s="16" t="s">
        <v>22</v>
      </c>
      <c r="Q9" s="16" t="s">
        <v>22</v>
      </c>
      <c r="R9" s="428"/>
      <c r="S9" s="430"/>
      <c r="T9" s="70" t="s">
        <v>22</v>
      </c>
      <c r="U9" s="16" t="s">
        <v>22</v>
      </c>
      <c r="V9" s="428"/>
      <c r="W9" s="447"/>
      <c r="X9" s="461"/>
      <c r="Y9" s="462"/>
    </row>
    <row r="10" spans="1:25" s="11" customFormat="1" ht="15.75" customHeight="1" thickBot="1" x14ac:dyDescent="0.35">
      <c r="A10" s="50"/>
      <c r="B10" s="51"/>
      <c r="C10" s="52" t="s">
        <v>19</v>
      </c>
      <c r="D10" s="53">
        <f>szakon_kozos!D63</f>
        <v>42</v>
      </c>
      <c r="E10" s="53">
        <f>szakon_kozos!E63</f>
        <v>54</v>
      </c>
      <c r="F10" s="53">
        <f>szakon_kozos!F63</f>
        <v>24</v>
      </c>
      <c r="G10" s="54" t="s">
        <v>28</v>
      </c>
      <c r="H10" s="53">
        <f>szakon_kozos!H63</f>
        <v>58</v>
      </c>
      <c r="I10" s="53">
        <f>szakon_kozos!I63</f>
        <v>32</v>
      </c>
      <c r="J10" s="53">
        <f>szakon_kozos!J63</f>
        <v>24</v>
      </c>
      <c r="K10" s="54" t="s">
        <v>28</v>
      </c>
      <c r="L10" s="53">
        <f>szakon_kozos!L63</f>
        <v>42</v>
      </c>
      <c r="M10" s="53">
        <f>szakon_kozos!M63</f>
        <v>32</v>
      </c>
      <c r="N10" s="53">
        <f>szakon_kozos!N63</f>
        <v>21</v>
      </c>
      <c r="O10" s="54" t="s">
        <v>28</v>
      </c>
      <c r="P10" s="53">
        <f>szakon_kozos!P63</f>
        <v>82</v>
      </c>
      <c r="Q10" s="53">
        <f>szakon_kozos!Q63</f>
        <v>16</v>
      </c>
      <c r="R10" s="53">
        <f>szakon_kozos!R63</f>
        <v>28</v>
      </c>
      <c r="S10" s="54" t="s">
        <v>28</v>
      </c>
      <c r="T10" s="53">
        <f>szakon_kozos!T63</f>
        <v>224</v>
      </c>
      <c r="U10" s="53">
        <f>szakon_kozos!U63</f>
        <v>134</v>
      </c>
      <c r="V10" s="53">
        <f>SUM(F10,J10,N10,R10)</f>
        <v>97</v>
      </c>
      <c r="W10" s="104" t="s">
        <v>28</v>
      </c>
      <c r="X10" s="124"/>
      <c r="Y10" s="124"/>
    </row>
    <row r="11" spans="1:25" s="11" customFormat="1" ht="15.75" customHeight="1" x14ac:dyDescent="0.3">
      <c r="A11" s="36">
        <v>2</v>
      </c>
      <c r="B11" s="17"/>
      <c r="C11" s="87" t="s">
        <v>59</v>
      </c>
      <c r="D11" s="37"/>
      <c r="E11" s="38"/>
      <c r="F11" s="38"/>
      <c r="G11" s="39"/>
      <c r="H11" s="38"/>
      <c r="I11" s="38"/>
      <c r="J11" s="38"/>
      <c r="K11" s="39"/>
      <c r="L11" s="38"/>
      <c r="M11" s="38"/>
      <c r="N11" s="38"/>
      <c r="O11" s="39"/>
      <c r="P11" s="38"/>
      <c r="Q11" s="38"/>
      <c r="R11" s="38"/>
      <c r="S11" s="39"/>
      <c r="T11" s="71"/>
      <c r="U11" s="44"/>
      <c r="V11" s="44"/>
      <c r="W11" s="45"/>
      <c r="X11" s="124"/>
      <c r="Y11" s="124"/>
    </row>
    <row r="12" spans="1:25" s="138" customFormat="1" ht="15.75" customHeight="1" x14ac:dyDescent="0.25">
      <c r="A12" s="332" t="s">
        <v>160</v>
      </c>
      <c r="B12" s="140" t="s">
        <v>43</v>
      </c>
      <c r="C12" s="362" t="s">
        <v>161</v>
      </c>
      <c r="D12" s="141">
        <v>4</v>
      </c>
      <c r="E12" s="142"/>
      <c r="F12" s="132">
        <v>2</v>
      </c>
      <c r="G12" s="132" t="s">
        <v>280</v>
      </c>
      <c r="H12" s="141"/>
      <c r="I12" s="142"/>
      <c r="J12" s="132"/>
      <c r="K12" s="132"/>
      <c r="L12" s="141"/>
      <c r="M12" s="142"/>
      <c r="N12" s="132"/>
      <c r="O12" s="132"/>
      <c r="P12" s="141"/>
      <c r="Q12" s="142"/>
      <c r="R12" s="132"/>
      <c r="S12" s="132" t="s">
        <v>65</v>
      </c>
      <c r="T12" s="134">
        <f t="shared" ref="T12:V21" si="0">IF(D12+H12+L12+P12=0,"",D12+H12+L12+P12)</f>
        <v>4</v>
      </c>
      <c r="U12" s="135" t="str">
        <f t="shared" si="0"/>
        <v/>
      </c>
      <c r="V12" s="135">
        <f t="shared" si="0"/>
        <v>2</v>
      </c>
      <c r="W12" s="146" t="s">
        <v>28</v>
      </c>
      <c r="X12" s="358" t="s">
        <v>351</v>
      </c>
      <c r="Y12" s="359" t="s">
        <v>356</v>
      </c>
    </row>
    <row r="13" spans="1:25" s="138" customFormat="1" ht="15.75" customHeight="1" x14ac:dyDescent="0.25">
      <c r="A13" s="332" t="s">
        <v>162</v>
      </c>
      <c r="B13" s="140" t="s">
        <v>43</v>
      </c>
      <c r="C13" s="362" t="s">
        <v>163</v>
      </c>
      <c r="D13" s="141">
        <v>6</v>
      </c>
      <c r="E13" s="142"/>
      <c r="F13" s="132">
        <v>2</v>
      </c>
      <c r="G13" s="132" t="s">
        <v>66</v>
      </c>
      <c r="H13" s="141"/>
      <c r="I13" s="142"/>
      <c r="J13" s="132"/>
      <c r="K13" s="132"/>
      <c r="L13" s="141"/>
      <c r="M13" s="142"/>
      <c r="N13" s="132"/>
      <c r="O13" s="132"/>
      <c r="P13" s="141"/>
      <c r="Q13" s="142"/>
      <c r="R13" s="132"/>
      <c r="S13" s="132"/>
      <c r="T13" s="134">
        <f t="shared" si="0"/>
        <v>6</v>
      </c>
      <c r="U13" s="135" t="str">
        <f t="shared" si="0"/>
        <v/>
      </c>
      <c r="V13" s="135">
        <f t="shared" si="0"/>
        <v>2</v>
      </c>
      <c r="W13" s="146" t="s">
        <v>28</v>
      </c>
      <c r="X13" s="358" t="s">
        <v>351</v>
      </c>
      <c r="Y13" s="359" t="s">
        <v>356</v>
      </c>
    </row>
    <row r="14" spans="1:25" s="138" customFormat="1" ht="15.75" customHeight="1" x14ac:dyDescent="0.25">
      <c r="A14" s="332" t="s">
        <v>164</v>
      </c>
      <c r="B14" s="140" t="s">
        <v>43</v>
      </c>
      <c r="C14" s="362" t="s">
        <v>165</v>
      </c>
      <c r="D14" s="141"/>
      <c r="E14" s="142"/>
      <c r="F14" s="132"/>
      <c r="G14" s="132"/>
      <c r="H14" s="141">
        <v>2</v>
      </c>
      <c r="I14" s="142">
        <v>8</v>
      </c>
      <c r="J14" s="132">
        <v>2</v>
      </c>
      <c r="K14" s="132" t="s">
        <v>66</v>
      </c>
      <c r="L14" s="141"/>
      <c r="M14" s="142"/>
      <c r="N14" s="132"/>
      <c r="O14" s="132"/>
      <c r="P14" s="141"/>
      <c r="Q14" s="142"/>
      <c r="R14" s="132"/>
      <c r="S14" s="132"/>
      <c r="T14" s="134">
        <f t="shared" si="0"/>
        <v>2</v>
      </c>
      <c r="U14" s="135">
        <f t="shared" si="0"/>
        <v>8</v>
      </c>
      <c r="V14" s="135">
        <f t="shared" si="0"/>
        <v>2</v>
      </c>
      <c r="W14" s="146" t="s">
        <v>28</v>
      </c>
      <c r="X14" s="358" t="s">
        <v>351</v>
      </c>
      <c r="Y14" s="359" t="s">
        <v>356</v>
      </c>
    </row>
    <row r="15" spans="1:25" s="138" customFormat="1" ht="15.75" customHeight="1" x14ac:dyDescent="0.25">
      <c r="A15" s="332" t="s">
        <v>166</v>
      </c>
      <c r="B15" s="140" t="s">
        <v>43</v>
      </c>
      <c r="C15" s="362" t="s">
        <v>167</v>
      </c>
      <c r="D15" s="141"/>
      <c r="E15" s="142"/>
      <c r="F15" s="132"/>
      <c r="G15" s="132"/>
      <c r="H15" s="141"/>
      <c r="I15" s="142"/>
      <c r="J15" s="132"/>
      <c r="K15" s="132"/>
      <c r="L15" s="141">
        <v>2</v>
      </c>
      <c r="M15" s="142">
        <v>8</v>
      </c>
      <c r="N15" s="132">
        <v>3</v>
      </c>
      <c r="O15" s="132" t="s">
        <v>0</v>
      </c>
      <c r="P15" s="141"/>
      <c r="Q15" s="142"/>
      <c r="R15" s="132"/>
      <c r="S15" s="132"/>
      <c r="T15" s="134">
        <f t="shared" si="0"/>
        <v>2</v>
      </c>
      <c r="U15" s="135">
        <f t="shared" si="0"/>
        <v>8</v>
      </c>
      <c r="V15" s="135">
        <f t="shared" si="0"/>
        <v>3</v>
      </c>
      <c r="W15" s="146" t="s">
        <v>28</v>
      </c>
      <c r="X15" s="358" t="s">
        <v>351</v>
      </c>
      <c r="Y15" s="359" t="s">
        <v>356</v>
      </c>
    </row>
    <row r="16" spans="1:25" s="138" customFormat="1" ht="15.75" customHeight="1" x14ac:dyDescent="0.25">
      <c r="A16" s="332" t="s">
        <v>168</v>
      </c>
      <c r="B16" s="306" t="s">
        <v>43</v>
      </c>
      <c r="C16" s="362" t="s">
        <v>169</v>
      </c>
      <c r="D16" s="141"/>
      <c r="E16" s="142"/>
      <c r="F16" s="132"/>
      <c r="G16" s="132"/>
      <c r="H16" s="335">
        <v>2</v>
      </c>
      <c r="I16" s="336">
        <v>8</v>
      </c>
      <c r="J16" s="132">
        <v>2</v>
      </c>
      <c r="K16" s="132" t="s">
        <v>66</v>
      </c>
      <c r="L16" s="141"/>
      <c r="M16" s="142"/>
      <c r="N16" s="132"/>
      <c r="O16" s="132"/>
      <c r="P16" s="141"/>
      <c r="Q16" s="142"/>
      <c r="R16" s="132"/>
      <c r="S16" s="132"/>
      <c r="T16" s="134">
        <f t="shared" si="0"/>
        <v>2</v>
      </c>
      <c r="U16" s="135">
        <f t="shared" si="0"/>
        <v>8</v>
      </c>
      <c r="V16" s="135">
        <f t="shared" si="0"/>
        <v>2</v>
      </c>
      <c r="W16" s="146" t="s">
        <v>28</v>
      </c>
      <c r="X16" s="358" t="s">
        <v>351</v>
      </c>
      <c r="Y16" s="359" t="s">
        <v>356</v>
      </c>
    </row>
    <row r="17" spans="1:25" s="138" customFormat="1" ht="15.75" customHeight="1" x14ac:dyDescent="0.25">
      <c r="A17" s="332" t="s">
        <v>170</v>
      </c>
      <c r="B17" s="140" t="s">
        <v>43</v>
      </c>
      <c r="C17" s="362" t="s">
        <v>171</v>
      </c>
      <c r="D17" s="141"/>
      <c r="E17" s="142"/>
      <c r="F17" s="132"/>
      <c r="G17" s="132"/>
      <c r="H17" s="141"/>
      <c r="I17" s="142"/>
      <c r="J17" s="132"/>
      <c r="K17" s="132"/>
      <c r="L17" s="141">
        <v>4</v>
      </c>
      <c r="M17" s="142">
        <v>6</v>
      </c>
      <c r="N17" s="132">
        <v>3</v>
      </c>
      <c r="O17" s="132" t="s">
        <v>0</v>
      </c>
      <c r="P17" s="141"/>
      <c r="Q17" s="142"/>
      <c r="R17" s="132"/>
      <c r="S17" s="132"/>
      <c r="T17" s="134">
        <f t="shared" si="0"/>
        <v>4</v>
      </c>
      <c r="U17" s="135">
        <f t="shared" si="0"/>
        <v>6</v>
      </c>
      <c r="V17" s="135">
        <f t="shared" si="0"/>
        <v>3</v>
      </c>
      <c r="W17" s="146" t="s">
        <v>28</v>
      </c>
      <c r="X17" s="358" t="s">
        <v>351</v>
      </c>
      <c r="Y17" s="359" t="s">
        <v>356</v>
      </c>
    </row>
    <row r="18" spans="1:25" s="138" customFormat="1" ht="15.75" customHeight="1" x14ac:dyDescent="0.25">
      <c r="A18" s="332" t="s">
        <v>172</v>
      </c>
      <c r="B18" s="140" t="s">
        <v>43</v>
      </c>
      <c r="C18" s="362" t="s">
        <v>173</v>
      </c>
      <c r="D18" s="141"/>
      <c r="E18" s="142"/>
      <c r="F18" s="132"/>
      <c r="G18" s="132"/>
      <c r="H18" s="141"/>
      <c r="I18" s="142"/>
      <c r="J18" s="132"/>
      <c r="K18" s="132"/>
      <c r="L18" s="141"/>
      <c r="M18" s="142"/>
      <c r="N18" s="132"/>
      <c r="O18" s="132"/>
      <c r="P18" s="141">
        <v>4</v>
      </c>
      <c r="Q18" s="142">
        <v>8</v>
      </c>
      <c r="R18" s="132">
        <v>2</v>
      </c>
      <c r="S18" s="132" t="s">
        <v>69</v>
      </c>
      <c r="T18" s="134">
        <f t="shared" si="0"/>
        <v>4</v>
      </c>
      <c r="U18" s="135">
        <f t="shared" si="0"/>
        <v>8</v>
      </c>
      <c r="V18" s="135">
        <f t="shared" si="0"/>
        <v>2</v>
      </c>
      <c r="W18" s="146" t="s">
        <v>28</v>
      </c>
      <c r="X18" s="358" t="s">
        <v>351</v>
      </c>
      <c r="Y18" s="359" t="s">
        <v>356</v>
      </c>
    </row>
    <row r="19" spans="1:25" s="138" customFormat="1" ht="15.75" customHeight="1" x14ac:dyDescent="0.25">
      <c r="A19" s="332" t="s">
        <v>174</v>
      </c>
      <c r="B19" s="140" t="s">
        <v>43</v>
      </c>
      <c r="C19" s="362" t="s">
        <v>325</v>
      </c>
      <c r="D19" s="141"/>
      <c r="E19" s="142"/>
      <c r="F19" s="132"/>
      <c r="G19" s="132"/>
      <c r="H19" s="141"/>
      <c r="I19" s="142"/>
      <c r="J19" s="132"/>
      <c r="K19" s="132"/>
      <c r="L19" s="141"/>
      <c r="M19" s="142"/>
      <c r="N19" s="132"/>
      <c r="O19" s="132"/>
      <c r="P19" s="141">
        <v>8</v>
      </c>
      <c r="Q19" s="142">
        <v>2</v>
      </c>
      <c r="R19" s="132">
        <v>2</v>
      </c>
      <c r="S19" s="132" t="s">
        <v>0</v>
      </c>
      <c r="T19" s="134">
        <f t="shared" si="0"/>
        <v>8</v>
      </c>
      <c r="U19" s="135">
        <f t="shared" si="0"/>
        <v>2</v>
      </c>
      <c r="V19" s="135">
        <f t="shared" si="0"/>
        <v>2</v>
      </c>
      <c r="W19" s="146" t="s">
        <v>28</v>
      </c>
      <c r="X19" s="358" t="s">
        <v>254</v>
      </c>
      <c r="Y19" s="359" t="s">
        <v>357</v>
      </c>
    </row>
    <row r="20" spans="1:25" s="138" customFormat="1" ht="15.75" customHeight="1" x14ac:dyDescent="0.25">
      <c r="A20" s="332" t="s">
        <v>175</v>
      </c>
      <c r="B20" s="140" t="s">
        <v>43</v>
      </c>
      <c r="C20" s="362" t="s">
        <v>176</v>
      </c>
      <c r="D20" s="141">
        <v>6</v>
      </c>
      <c r="E20" s="142"/>
      <c r="F20" s="132">
        <v>2</v>
      </c>
      <c r="G20" s="132" t="s">
        <v>66</v>
      </c>
      <c r="H20" s="141"/>
      <c r="I20" s="142"/>
      <c r="J20" s="132"/>
      <c r="K20" s="132"/>
      <c r="L20" s="141"/>
      <c r="M20" s="142"/>
      <c r="N20" s="132"/>
      <c r="O20" s="132"/>
      <c r="P20" s="141"/>
      <c r="Q20" s="142"/>
      <c r="R20" s="132"/>
      <c r="S20" s="308"/>
      <c r="T20" s="134">
        <f t="shared" si="0"/>
        <v>6</v>
      </c>
      <c r="U20" s="152" t="str">
        <f t="shared" si="0"/>
        <v/>
      </c>
      <c r="V20" s="152">
        <f t="shared" si="0"/>
        <v>2</v>
      </c>
      <c r="W20" s="309" t="s">
        <v>28</v>
      </c>
      <c r="X20" s="358" t="s">
        <v>351</v>
      </c>
      <c r="Y20" s="139" t="s">
        <v>248</v>
      </c>
    </row>
    <row r="21" spans="1:25" s="138" customFormat="1" ht="15.75" customHeight="1" x14ac:dyDescent="0.25">
      <c r="A21" s="332" t="s">
        <v>177</v>
      </c>
      <c r="B21" s="310" t="s">
        <v>43</v>
      </c>
      <c r="C21" s="368" t="s">
        <v>326</v>
      </c>
      <c r="D21" s="141">
        <v>6</v>
      </c>
      <c r="E21" s="142"/>
      <c r="F21" s="132">
        <v>3</v>
      </c>
      <c r="G21" s="132" t="s">
        <v>280</v>
      </c>
      <c r="H21" s="141"/>
      <c r="I21" s="142"/>
      <c r="J21" s="132"/>
      <c r="K21" s="132"/>
      <c r="L21" s="141"/>
      <c r="M21" s="142"/>
      <c r="N21" s="132"/>
      <c r="O21" s="132"/>
      <c r="P21" s="141"/>
      <c r="Q21" s="142"/>
      <c r="R21" s="132"/>
      <c r="S21" s="308" t="s">
        <v>65</v>
      </c>
      <c r="T21" s="134">
        <f t="shared" si="0"/>
        <v>6</v>
      </c>
      <c r="U21" s="152" t="str">
        <f t="shared" si="0"/>
        <v/>
      </c>
      <c r="V21" s="152">
        <f t="shared" si="0"/>
        <v>3</v>
      </c>
      <c r="W21" s="309" t="s">
        <v>28</v>
      </c>
      <c r="X21" s="358" t="s">
        <v>351</v>
      </c>
      <c r="Y21" s="139" t="s">
        <v>248</v>
      </c>
    </row>
    <row r="22" spans="1:25" s="11" customFormat="1" ht="15.75" customHeight="1" thickBot="1" x14ac:dyDescent="0.35">
      <c r="A22" s="20"/>
      <c r="B22" s="82"/>
      <c r="C22" s="83" t="s">
        <v>60</v>
      </c>
      <c r="D22" s="22">
        <f>SUM(D12:D21)</f>
        <v>22</v>
      </c>
      <c r="E22" s="22">
        <f>SUM(E12:E21)</f>
        <v>0</v>
      </c>
      <c r="F22" s="22">
        <f>SUM(F12:F21)</f>
        <v>9</v>
      </c>
      <c r="G22" s="24" t="s">
        <v>28</v>
      </c>
      <c r="H22" s="123">
        <f>SUM(H12:H21)</f>
        <v>4</v>
      </c>
      <c r="I22" s="22">
        <f>SUM(I12:I21)</f>
        <v>16</v>
      </c>
      <c r="J22" s="22">
        <f>SUM(J12:J21)</f>
        <v>4</v>
      </c>
      <c r="K22" s="24" t="s">
        <v>28</v>
      </c>
      <c r="L22" s="21">
        <f>SUM(L12:L21)</f>
        <v>6</v>
      </c>
      <c r="M22" s="22">
        <f>SUM(M12:M21)</f>
        <v>14</v>
      </c>
      <c r="N22" s="22">
        <f>SUM(N12:N21)</f>
        <v>6</v>
      </c>
      <c r="O22" s="24" t="s">
        <v>28</v>
      </c>
      <c r="P22" s="123">
        <f>SUM(P12:P21)</f>
        <v>12</v>
      </c>
      <c r="Q22" s="22">
        <f>SUM(Q12:Q21)</f>
        <v>10</v>
      </c>
      <c r="R22" s="22">
        <f>SUM(R12:R21)</f>
        <v>4</v>
      </c>
      <c r="S22" s="91" t="s">
        <v>28</v>
      </c>
      <c r="T22" s="123">
        <f>SUM(T12:T21)</f>
        <v>44</v>
      </c>
      <c r="U22" s="22">
        <f>SUM(U12:U21)</f>
        <v>40</v>
      </c>
      <c r="V22" s="22">
        <f>SUM(V12:V21)</f>
        <v>23</v>
      </c>
      <c r="W22" s="91" t="s">
        <v>28</v>
      </c>
    </row>
    <row r="23" spans="1:25" s="11" customFormat="1" ht="15.75" customHeight="1" thickBot="1" x14ac:dyDescent="0.35">
      <c r="A23" s="48"/>
      <c r="B23" s="49"/>
      <c r="C23" s="35" t="s">
        <v>21</v>
      </c>
      <c r="D23" s="53">
        <f>D10+D22</f>
        <v>64</v>
      </c>
      <c r="E23" s="34">
        <f>E10+E22</f>
        <v>54</v>
      </c>
      <c r="F23" s="34">
        <f>F10+F22</f>
        <v>33</v>
      </c>
      <c r="G23" s="55" t="s">
        <v>28</v>
      </c>
      <c r="H23" s="53">
        <f>H10+H22</f>
        <v>62</v>
      </c>
      <c r="I23" s="34">
        <f>I10+I22</f>
        <v>48</v>
      </c>
      <c r="J23" s="34">
        <f>J10+J22</f>
        <v>28</v>
      </c>
      <c r="K23" s="55" t="s">
        <v>28</v>
      </c>
      <c r="L23" s="53">
        <f>L10+L22</f>
        <v>48</v>
      </c>
      <c r="M23" s="34">
        <f>M10+M22</f>
        <v>46</v>
      </c>
      <c r="N23" s="34">
        <f>N10+N22</f>
        <v>27</v>
      </c>
      <c r="O23" s="55" t="s">
        <v>28</v>
      </c>
      <c r="P23" s="53">
        <f>P10+P22</f>
        <v>94</v>
      </c>
      <c r="Q23" s="34">
        <f>Q10+Q22</f>
        <v>26</v>
      </c>
      <c r="R23" s="34">
        <f>R10+R22</f>
        <v>32</v>
      </c>
      <c r="S23" s="55" t="s">
        <v>28</v>
      </c>
      <c r="T23" s="121">
        <f>IF(D23+H23+L23+P23=0,"",D23+H23+L23+P23)</f>
        <v>268</v>
      </c>
      <c r="U23" s="121">
        <f>IF(E23+I23+M23+Q23=0,"",E23+I23+M23+Q23)</f>
        <v>174</v>
      </c>
      <c r="V23" s="121">
        <f>V10+V22</f>
        <v>120</v>
      </c>
      <c r="W23" s="56" t="s">
        <v>28</v>
      </c>
    </row>
    <row r="24" spans="1:25" s="11" customFormat="1" ht="9.9499999999999993" customHeight="1" thickBot="1" x14ac:dyDescent="0.35">
      <c r="A24" s="440"/>
      <c r="B24" s="441"/>
      <c r="C24" s="441"/>
      <c r="D24" s="441"/>
      <c r="E24" s="441"/>
      <c r="F24" s="441"/>
      <c r="G24" s="441"/>
      <c r="H24" s="441"/>
      <c r="I24" s="441"/>
      <c r="J24" s="441"/>
      <c r="K24" s="441"/>
      <c r="L24" s="441"/>
      <c r="M24" s="441"/>
      <c r="N24" s="441"/>
      <c r="O24" s="441"/>
      <c r="P24" s="441"/>
      <c r="Q24" s="441"/>
      <c r="R24" s="441"/>
      <c r="S24" s="441"/>
      <c r="T24" s="71"/>
      <c r="U24" s="44"/>
      <c r="V24" s="44"/>
      <c r="W24" s="81"/>
    </row>
    <row r="25" spans="1:25" ht="15.75" customHeight="1" x14ac:dyDescent="0.3">
      <c r="A25" s="26" t="s">
        <v>182</v>
      </c>
      <c r="B25" s="27"/>
      <c r="C25" s="28" t="s">
        <v>5</v>
      </c>
      <c r="D25" s="444"/>
      <c r="E25" s="445"/>
      <c r="F25" s="445"/>
      <c r="G25" s="445"/>
      <c r="H25" s="445"/>
      <c r="I25" s="445"/>
      <c r="J25" s="445"/>
      <c r="K25" s="445"/>
      <c r="L25" s="445"/>
      <c r="M25" s="445"/>
      <c r="N25" s="445"/>
      <c r="O25" s="445"/>
      <c r="P25" s="445"/>
      <c r="Q25" s="445"/>
      <c r="R25" s="445"/>
      <c r="S25" s="445"/>
      <c r="T25" s="106"/>
      <c r="U25" s="105"/>
      <c r="V25" s="105"/>
      <c r="W25" s="107"/>
    </row>
    <row r="26" spans="1:25" ht="15.75" customHeight="1" thickBot="1" x14ac:dyDescent="0.3">
      <c r="A26" s="125" t="s">
        <v>268</v>
      </c>
      <c r="B26" s="94" t="s">
        <v>0</v>
      </c>
      <c r="C26" s="126" t="s">
        <v>269</v>
      </c>
      <c r="D26" s="10"/>
      <c r="E26" s="9"/>
      <c r="F26" s="92" t="s">
        <v>28</v>
      </c>
      <c r="G26" s="93" t="s">
        <v>28</v>
      </c>
      <c r="H26" s="10"/>
      <c r="I26" s="9"/>
      <c r="J26" s="92" t="s">
        <v>28</v>
      </c>
      <c r="K26" s="93" t="s">
        <v>28</v>
      </c>
      <c r="L26" s="10"/>
      <c r="M26" s="9"/>
      <c r="N26" s="92" t="s">
        <v>28</v>
      </c>
      <c r="O26" s="93" t="s">
        <v>28</v>
      </c>
      <c r="P26" s="10"/>
      <c r="Q26" s="9"/>
      <c r="R26" s="92" t="s">
        <v>28</v>
      </c>
      <c r="S26" s="93" t="s">
        <v>28</v>
      </c>
      <c r="T26" s="73" t="str">
        <f t="shared" ref="T26:U28" si="1">IF(D26+H26+L26+P26=0,"",D26+H26+L26+P26)</f>
        <v/>
      </c>
      <c r="U26" s="46" t="str">
        <f t="shared" si="1"/>
        <v/>
      </c>
      <c r="V26" s="94" t="s">
        <v>28</v>
      </c>
      <c r="W26" s="59" t="s">
        <v>28</v>
      </c>
    </row>
    <row r="27" spans="1:25" ht="15.75" customHeight="1" thickBot="1" x14ac:dyDescent="0.3">
      <c r="A27" s="30"/>
      <c r="B27" s="31"/>
      <c r="C27" s="86" t="s">
        <v>20</v>
      </c>
      <c r="D27" s="95">
        <f>SUM(D26:D26)</f>
        <v>0</v>
      </c>
      <c r="E27" s="96">
        <f>SUM(E26:E26)</f>
        <v>0</v>
      </c>
      <c r="F27" s="84" t="s">
        <v>28</v>
      </c>
      <c r="G27" s="97" t="s">
        <v>28</v>
      </c>
      <c r="H27" s="98">
        <f>SUM(H26:H26)</f>
        <v>0</v>
      </c>
      <c r="I27" s="96">
        <f>SUM(I26:I26)</f>
        <v>0</v>
      </c>
      <c r="J27" s="84" t="s">
        <v>28</v>
      </c>
      <c r="K27" s="97" t="s">
        <v>28</v>
      </c>
      <c r="L27" s="95">
        <f>SUM(L26:L26)</f>
        <v>0</v>
      </c>
      <c r="M27" s="96">
        <f>SUM(M26:M26)</f>
        <v>0</v>
      </c>
      <c r="N27" s="84" t="s">
        <v>28</v>
      </c>
      <c r="O27" s="97" t="s">
        <v>28</v>
      </c>
      <c r="P27" s="98">
        <f>SUM(P26:P26)</f>
        <v>0</v>
      </c>
      <c r="Q27" s="96">
        <f>SUM(Q26:Q26)</f>
        <v>0</v>
      </c>
      <c r="R27" s="84" t="s">
        <v>28</v>
      </c>
      <c r="S27" s="97" t="s">
        <v>28</v>
      </c>
      <c r="T27" s="58" t="str">
        <f t="shared" si="1"/>
        <v/>
      </c>
      <c r="U27" s="47" t="str">
        <f t="shared" si="1"/>
        <v/>
      </c>
      <c r="V27" s="84" t="s">
        <v>28</v>
      </c>
      <c r="W27" s="61" t="s">
        <v>28</v>
      </c>
    </row>
    <row r="28" spans="1:25" ht="15.75" customHeight="1" thickBot="1" x14ac:dyDescent="0.35">
      <c r="A28" s="15"/>
      <c r="B28" s="29"/>
      <c r="C28" s="41" t="s">
        <v>16</v>
      </c>
      <c r="D28" s="99">
        <f>D23+D27</f>
        <v>64</v>
      </c>
      <c r="E28" s="100">
        <f>E23+E27</f>
        <v>54</v>
      </c>
      <c r="F28" s="85" t="s">
        <v>28</v>
      </c>
      <c r="G28" s="101" t="s">
        <v>28</v>
      </c>
      <c r="H28" s="102">
        <f>H23+H27</f>
        <v>62</v>
      </c>
      <c r="I28" s="100">
        <f>I23+I27</f>
        <v>48</v>
      </c>
      <c r="J28" s="85" t="s">
        <v>28</v>
      </c>
      <c r="K28" s="101" t="s">
        <v>28</v>
      </c>
      <c r="L28" s="99">
        <f>L23+L27</f>
        <v>48</v>
      </c>
      <c r="M28" s="100">
        <f>M23+M27</f>
        <v>46</v>
      </c>
      <c r="N28" s="85" t="s">
        <v>28</v>
      </c>
      <c r="O28" s="101" t="s">
        <v>28</v>
      </c>
      <c r="P28" s="102">
        <f>P23+P27</f>
        <v>94</v>
      </c>
      <c r="Q28" s="100">
        <f>Q23+Q27</f>
        <v>26</v>
      </c>
      <c r="R28" s="85" t="s">
        <v>28</v>
      </c>
      <c r="S28" s="101" t="s">
        <v>28</v>
      </c>
      <c r="T28" s="112">
        <f t="shared" si="1"/>
        <v>268</v>
      </c>
      <c r="U28" s="113">
        <f t="shared" si="1"/>
        <v>174</v>
      </c>
      <c r="V28" s="85" t="s">
        <v>28</v>
      </c>
      <c r="W28" s="60" t="s">
        <v>28</v>
      </c>
    </row>
    <row r="29" spans="1:25" ht="15.75" customHeight="1" thickTop="1" x14ac:dyDescent="0.3">
      <c r="A29" s="32" t="s">
        <v>183</v>
      </c>
      <c r="B29" s="33"/>
      <c r="C29" s="40" t="s">
        <v>6</v>
      </c>
      <c r="D29" s="444"/>
      <c r="E29" s="445"/>
      <c r="F29" s="445"/>
      <c r="G29" s="445"/>
      <c r="H29" s="445"/>
      <c r="I29" s="445"/>
      <c r="J29" s="445"/>
      <c r="K29" s="445"/>
      <c r="L29" s="445"/>
      <c r="M29" s="445"/>
      <c r="N29" s="445"/>
      <c r="O29" s="445"/>
      <c r="P29" s="445"/>
      <c r="Q29" s="445"/>
      <c r="R29" s="445"/>
      <c r="S29" s="445"/>
      <c r="T29" s="78"/>
      <c r="U29" s="79"/>
      <c r="V29" s="79"/>
      <c r="W29" s="80"/>
    </row>
    <row r="30" spans="1:25" s="4" customFormat="1" ht="15.75" customHeight="1" thickBot="1" x14ac:dyDescent="0.3">
      <c r="A30" s="88"/>
      <c r="B30" s="94" t="s">
        <v>34</v>
      </c>
      <c r="C30" s="12"/>
      <c r="D30" s="9"/>
      <c r="E30" s="9"/>
      <c r="F30" s="9"/>
      <c r="G30" s="42"/>
      <c r="H30" s="9"/>
      <c r="I30" s="9"/>
      <c r="J30" s="9"/>
      <c r="K30" s="42"/>
      <c r="L30" s="9"/>
      <c r="M30" s="9"/>
      <c r="N30" s="9"/>
      <c r="O30" s="42"/>
      <c r="P30" s="9"/>
      <c r="Q30" s="9"/>
      <c r="R30" s="9"/>
      <c r="S30" s="42"/>
      <c r="T30" s="72"/>
      <c r="U30" s="18"/>
      <c r="V30" s="18"/>
      <c r="W30" s="19"/>
    </row>
    <row r="31" spans="1:25" s="4" customFormat="1" ht="9.9499999999999993" customHeight="1" thickTop="1" thickBot="1" x14ac:dyDescent="0.25">
      <c r="A31" s="433"/>
      <c r="B31" s="434"/>
      <c r="C31" s="434"/>
      <c r="D31" s="434"/>
      <c r="E31" s="434"/>
      <c r="F31" s="434"/>
      <c r="G31" s="434"/>
      <c r="H31" s="434"/>
      <c r="I31" s="434"/>
      <c r="J31" s="434"/>
      <c r="K31" s="434"/>
      <c r="L31" s="434"/>
      <c r="M31" s="434"/>
      <c r="N31" s="434"/>
      <c r="O31" s="434"/>
      <c r="P31" s="434"/>
      <c r="Q31" s="434"/>
      <c r="R31" s="434"/>
      <c r="S31" s="434"/>
      <c r="T31" s="74"/>
      <c r="U31" s="75"/>
      <c r="V31" s="75"/>
      <c r="W31" s="76"/>
    </row>
    <row r="32" spans="1:25" s="4" customFormat="1" ht="9.9499999999999993" customHeight="1" thickTop="1" x14ac:dyDescent="0.2">
      <c r="A32" s="435"/>
      <c r="B32" s="436"/>
      <c r="C32" s="436"/>
      <c r="D32" s="436"/>
      <c r="E32" s="436"/>
      <c r="F32" s="436"/>
      <c r="G32" s="436"/>
      <c r="H32" s="436"/>
      <c r="I32" s="436"/>
      <c r="J32" s="436"/>
      <c r="K32" s="436"/>
      <c r="L32" s="436"/>
      <c r="M32" s="436"/>
      <c r="N32" s="436"/>
      <c r="O32" s="436"/>
      <c r="P32" s="436"/>
      <c r="Q32" s="436"/>
      <c r="R32" s="436"/>
      <c r="S32" s="436"/>
      <c r="T32" s="68"/>
      <c r="U32" s="67"/>
      <c r="V32" s="67"/>
      <c r="W32" s="77"/>
    </row>
    <row r="33" spans="1:23" s="4" customFormat="1" ht="15.75" customHeight="1" x14ac:dyDescent="0.2">
      <c r="A33" s="431" t="s">
        <v>35</v>
      </c>
      <c r="B33" s="432"/>
      <c r="C33" s="432"/>
      <c r="D33" s="432"/>
      <c r="E33" s="432"/>
      <c r="F33" s="432"/>
      <c r="G33" s="432"/>
      <c r="H33" s="432"/>
      <c r="I33" s="432"/>
      <c r="J33" s="432"/>
      <c r="K33" s="432"/>
      <c r="L33" s="432"/>
      <c r="M33" s="432"/>
      <c r="N33" s="432"/>
      <c r="O33" s="432"/>
      <c r="P33" s="432"/>
      <c r="Q33" s="432"/>
      <c r="R33" s="432"/>
      <c r="S33" s="432"/>
      <c r="T33" s="68"/>
      <c r="U33" s="67"/>
      <c r="V33" s="67"/>
      <c r="W33" s="77"/>
    </row>
    <row r="34" spans="1:23" s="4" customFormat="1" ht="15.75" customHeight="1" x14ac:dyDescent="0.25">
      <c r="A34" s="14"/>
      <c r="B34" s="94"/>
      <c r="C34" s="13" t="s">
        <v>25</v>
      </c>
      <c r="D34" s="65"/>
      <c r="E34" s="66"/>
      <c r="F34" s="18"/>
      <c r="G34" s="43">
        <f>COUNTIF(G$12:G$31,"A")</f>
        <v>0</v>
      </c>
      <c r="H34" s="65"/>
      <c r="I34" s="66"/>
      <c r="J34" s="18"/>
      <c r="K34" s="43">
        <f>COUNTIF(K$12:K$31,"A")</f>
        <v>0</v>
      </c>
      <c r="L34" s="65"/>
      <c r="M34" s="66"/>
      <c r="N34" s="18"/>
      <c r="O34" s="43">
        <f>COUNTIF(O$12:O$31,"A")</f>
        <v>0</v>
      </c>
      <c r="P34" s="65"/>
      <c r="Q34" s="66"/>
      <c r="R34" s="18"/>
      <c r="S34" s="43">
        <f>COUNTIF(S$12:S$31,"A")</f>
        <v>0</v>
      </c>
      <c r="T34" s="108"/>
      <c r="U34" s="109"/>
      <c r="V34" s="110"/>
      <c r="W34" s="103">
        <f>SUM($G34,$K34,$O34,$S34)</f>
        <v>0</v>
      </c>
    </row>
    <row r="35" spans="1:23" s="4" customFormat="1" ht="15.75" customHeight="1" x14ac:dyDescent="0.25">
      <c r="A35" s="14"/>
      <c r="B35" s="94"/>
      <c r="C35" s="13" t="s">
        <v>26</v>
      </c>
      <c r="D35" s="65"/>
      <c r="E35" s="66"/>
      <c r="F35" s="18"/>
      <c r="G35" s="43">
        <f>COUNTIF(G$12:G$31,"B")</f>
        <v>2</v>
      </c>
      <c r="H35" s="65"/>
      <c r="I35" s="66"/>
      <c r="J35" s="18"/>
      <c r="K35" s="43">
        <f>COUNTIF(K$12:K$31,"B")</f>
        <v>2</v>
      </c>
      <c r="L35" s="65"/>
      <c r="M35" s="66"/>
      <c r="N35" s="18"/>
      <c r="O35" s="43">
        <f>COUNTIF(O$12:O$31,"B")</f>
        <v>0</v>
      </c>
      <c r="P35" s="65"/>
      <c r="Q35" s="66"/>
      <c r="R35" s="18"/>
      <c r="S35" s="43">
        <f>COUNTIF(S$12:S$31,"B")</f>
        <v>0</v>
      </c>
      <c r="T35" s="108"/>
      <c r="U35" s="109"/>
      <c r="V35" s="110"/>
      <c r="W35" s="103">
        <f t="shared" ref="W35:W45" si="2">SUM($G35,$K35,$O35,$S35)</f>
        <v>4</v>
      </c>
    </row>
    <row r="36" spans="1:23" s="4" customFormat="1" ht="15.75" customHeight="1" x14ac:dyDescent="0.25">
      <c r="A36" s="14"/>
      <c r="B36" s="94"/>
      <c r="C36" s="122" t="s">
        <v>54</v>
      </c>
      <c r="D36" s="65"/>
      <c r="E36" s="66"/>
      <c r="F36" s="18"/>
      <c r="G36" s="43">
        <f>COUNTIF(G$12:G$31,"ÉÉ")</f>
        <v>0</v>
      </c>
      <c r="H36" s="65"/>
      <c r="I36" s="66"/>
      <c r="J36" s="18"/>
      <c r="K36" s="43">
        <f>COUNTIF(K$12:K$31,"ÉÉ")</f>
        <v>0</v>
      </c>
      <c r="L36" s="65"/>
      <c r="M36" s="66"/>
      <c r="N36" s="18"/>
      <c r="O36" s="43">
        <f>COUNTIF(O$12:O$31,"ÉÉ")</f>
        <v>0</v>
      </c>
      <c r="P36" s="65"/>
      <c r="Q36" s="66"/>
      <c r="R36" s="18"/>
      <c r="S36" s="43">
        <f>COUNTIF(S$12:S$31,"ÉÉ")</f>
        <v>0</v>
      </c>
      <c r="T36" s="108"/>
      <c r="U36" s="109"/>
      <c r="V36" s="110"/>
      <c r="W36" s="103">
        <f t="shared" si="2"/>
        <v>0</v>
      </c>
    </row>
    <row r="37" spans="1:23" s="4" customFormat="1" ht="15.75" customHeight="1" x14ac:dyDescent="0.25">
      <c r="A37" s="14"/>
      <c r="B37" s="94"/>
      <c r="C37" s="122" t="s">
        <v>55</v>
      </c>
      <c r="D37" s="65"/>
      <c r="E37" s="66"/>
      <c r="F37" s="18"/>
      <c r="G37" s="43">
        <f>COUNTIF(G$12:G$31,"ÉÉ(Z)")</f>
        <v>0</v>
      </c>
      <c r="H37" s="65"/>
      <c r="I37" s="66"/>
      <c r="J37" s="18"/>
      <c r="K37" s="43">
        <f>COUNTIF(K$12:K$31,"ÉÉ(Z)")</f>
        <v>0</v>
      </c>
      <c r="L37" s="65"/>
      <c r="M37" s="66"/>
      <c r="N37" s="18"/>
      <c r="O37" s="43">
        <f>COUNTIF(O$12:O$31,"ÉÉ(Z)")</f>
        <v>0</v>
      </c>
      <c r="P37" s="65"/>
      <c r="Q37" s="66"/>
      <c r="R37" s="18"/>
      <c r="S37" s="43">
        <f>COUNTIF(S$12:S$31,"ÉÉ(Z)")</f>
        <v>0</v>
      </c>
      <c r="T37" s="108"/>
      <c r="U37" s="109"/>
      <c r="V37" s="110"/>
      <c r="W37" s="103">
        <f t="shared" si="2"/>
        <v>0</v>
      </c>
    </row>
    <row r="38" spans="1:23" s="4" customFormat="1" ht="15.75" customHeight="1" x14ac:dyDescent="0.25">
      <c r="A38" s="14"/>
      <c r="B38" s="94"/>
      <c r="C38" s="122" t="s">
        <v>56</v>
      </c>
      <c r="D38" s="65"/>
      <c r="E38" s="66"/>
      <c r="F38" s="18"/>
      <c r="G38" s="43">
        <f>COUNTIF(G$12:G$31,"GYJ")</f>
        <v>0</v>
      </c>
      <c r="H38" s="65"/>
      <c r="I38" s="66"/>
      <c r="J38" s="18"/>
      <c r="K38" s="43">
        <f>COUNTIF(K$12:K$31,"GYJ")</f>
        <v>0</v>
      </c>
      <c r="L38" s="65"/>
      <c r="M38" s="66"/>
      <c r="N38" s="18"/>
      <c r="O38" s="43">
        <f>COUNTIF(O$12:O$31,"GYJ")</f>
        <v>0</v>
      </c>
      <c r="P38" s="65"/>
      <c r="Q38" s="66"/>
      <c r="R38" s="18"/>
      <c r="S38" s="43">
        <f>COUNTIF(S$12:S$31,"GYJ")</f>
        <v>0</v>
      </c>
      <c r="T38" s="108"/>
      <c r="U38" s="109"/>
      <c r="V38" s="110"/>
      <c r="W38" s="103">
        <f t="shared" si="2"/>
        <v>0</v>
      </c>
    </row>
    <row r="39" spans="1:23" s="4" customFormat="1" ht="15.75" customHeight="1" x14ac:dyDescent="0.25">
      <c r="A39" s="14"/>
      <c r="B39" s="94"/>
      <c r="C39" s="122" t="s">
        <v>57</v>
      </c>
      <c r="D39" s="65"/>
      <c r="E39" s="66"/>
      <c r="F39" s="18"/>
      <c r="G39" s="43">
        <f>COUNTIF(G$12:G$31,"GYJ(Z)")</f>
        <v>0</v>
      </c>
      <c r="H39" s="65"/>
      <c r="I39" s="66"/>
      <c r="J39" s="18"/>
      <c r="K39" s="43">
        <f>COUNTIF(K$12:K$31,"GYJ(Z)")</f>
        <v>0</v>
      </c>
      <c r="L39" s="65"/>
      <c r="M39" s="66"/>
      <c r="N39" s="18"/>
      <c r="O39" s="43">
        <f>COUNTIF(O$12:O$31,"GYJ(Z)")</f>
        <v>0</v>
      </c>
      <c r="P39" s="65"/>
      <c r="Q39" s="66"/>
      <c r="R39" s="18"/>
      <c r="S39" s="43">
        <f>COUNTIF(S$12:S$31,"GYJ(Z)")</f>
        <v>0</v>
      </c>
      <c r="T39" s="108"/>
      <c r="U39" s="109"/>
      <c r="V39" s="110"/>
      <c r="W39" s="103">
        <f t="shared" si="2"/>
        <v>0</v>
      </c>
    </row>
    <row r="40" spans="1:23" s="4" customFormat="1" ht="15.75" customHeight="1" x14ac:dyDescent="0.25">
      <c r="A40" s="14"/>
      <c r="B40" s="94"/>
      <c r="C40" s="13" t="s">
        <v>46</v>
      </c>
      <c r="D40" s="65"/>
      <c r="E40" s="66"/>
      <c r="F40" s="18"/>
      <c r="G40" s="43">
        <f>COUNTIF(G$12:G$31,"K")</f>
        <v>0</v>
      </c>
      <c r="H40" s="65"/>
      <c r="I40" s="66"/>
      <c r="J40" s="18"/>
      <c r="K40" s="43">
        <f>COUNTIF(K$12:K$31,"K")</f>
        <v>0</v>
      </c>
      <c r="L40" s="65"/>
      <c r="M40" s="66"/>
      <c r="N40" s="18"/>
      <c r="O40" s="43">
        <f>COUNTIF(O$12:O$31,"K")</f>
        <v>2</v>
      </c>
      <c r="P40" s="65"/>
      <c r="Q40" s="66"/>
      <c r="R40" s="18"/>
      <c r="S40" s="43">
        <f>COUNTIF(S$12:S$31,"K")</f>
        <v>1</v>
      </c>
      <c r="T40" s="108"/>
      <c r="U40" s="109"/>
      <c r="V40" s="110"/>
      <c r="W40" s="103">
        <f>SUM($G40,$K40,$O40,$S40)</f>
        <v>3</v>
      </c>
    </row>
    <row r="41" spans="1:23" s="4" customFormat="1" ht="15.75" customHeight="1" x14ac:dyDescent="0.25">
      <c r="A41" s="14"/>
      <c r="B41" s="94"/>
      <c r="C41" s="13" t="s">
        <v>47</v>
      </c>
      <c r="D41" s="65"/>
      <c r="E41" s="66"/>
      <c r="F41" s="18"/>
      <c r="G41" s="43">
        <f>COUNTIF(G$12:G$31,"K(Z)")</f>
        <v>0</v>
      </c>
      <c r="H41" s="65"/>
      <c r="I41" s="66"/>
      <c r="J41" s="18"/>
      <c r="K41" s="43">
        <f>COUNTIF(K$12:K$31,"K(Z)")</f>
        <v>0</v>
      </c>
      <c r="L41" s="65"/>
      <c r="M41" s="66"/>
      <c r="N41" s="18"/>
      <c r="O41" s="43">
        <f>COUNTIF(O$12:O$31,"K(Z)")</f>
        <v>0</v>
      </c>
      <c r="P41" s="65"/>
      <c r="Q41" s="66"/>
      <c r="R41" s="18"/>
      <c r="S41" s="43">
        <f>COUNTIF(S$12:S$31,"K(Z)")</f>
        <v>1</v>
      </c>
      <c r="T41" s="108"/>
      <c r="U41" s="109"/>
      <c r="V41" s="110"/>
      <c r="W41" s="103">
        <f t="shared" si="2"/>
        <v>1</v>
      </c>
    </row>
    <row r="42" spans="1:23" s="4" customFormat="1" ht="15.75" customHeight="1" x14ac:dyDescent="0.25">
      <c r="A42" s="14"/>
      <c r="B42" s="94"/>
      <c r="C42" s="13" t="s">
        <v>27</v>
      </c>
      <c r="D42" s="65"/>
      <c r="E42" s="66"/>
      <c r="F42" s="18"/>
      <c r="G42" s="43">
        <f>COUNTIF(G$12:G$31,"AV")</f>
        <v>0</v>
      </c>
      <c r="H42" s="65"/>
      <c r="I42" s="66"/>
      <c r="J42" s="18"/>
      <c r="K42" s="43">
        <f>COUNTIF(K$12:K$31,"AV")</f>
        <v>0</v>
      </c>
      <c r="L42" s="65"/>
      <c r="M42" s="66"/>
      <c r="N42" s="18"/>
      <c r="O42" s="43">
        <f>COUNTIF(O$12:O$31,"AV")</f>
        <v>0</v>
      </c>
      <c r="P42" s="65"/>
      <c r="Q42" s="66"/>
      <c r="R42" s="18"/>
      <c r="S42" s="43">
        <f>COUNTIF(S$12:S$31,"AV")</f>
        <v>0</v>
      </c>
      <c r="T42" s="108"/>
      <c r="U42" s="109"/>
      <c r="V42" s="110"/>
      <c r="W42" s="103">
        <f t="shared" si="2"/>
        <v>0</v>
      </c>
    </row>
    <row r="43" spans="1:23" s="4" customFormat="1" ht="15.75" customHeight="1" x14ac:dyDescent="0.25">
      <c r="A43" s="14"/>
      <c r="B43" s="94"/>
      <c r="C43" s="13" t="s">
        <v>58</v>
      </c>
      <c r="D43" s="65"/>
      <c r="E43" s="66"/>
      <c r="F43" s="18"/>
      <c r="G43" s="43">
        <f>COUNTIF(G$12:G$31,"KV")</f>
        <v>0</v>
      </c>
      <c r="H43" s="65"/>
      <c r="I43" s="66"/>
      <c r="J43" s="18"/>
      <c r="K43" s="43">
        <f>COUNTIF(K$12:K$31,"KV")</f>
        <v>0</v>
      </c>
      <c r="L43" s="65"/>
      <c r="M43" s="66"/>
      <c r="N43" s="18"/>
      <c r="O43" s="43">
        <f>COUNTIF(O$12:O$31,"KV")</f>
        <v>0</v>
      </c>
      <c r="P43" s="65"/>
      <c r="Q43" s="66"/>
      <c r="R43" s="18"/>
      <c r="S43" s="43">
        <f>COUNTIF(S$12:S$31,"KV")</f>
        <v>0</v>
      </c>
      <c r="T43" s="108"/>
      <c r="U43" s="109"/>
      <c r="V43" s="110"/>
      <c r="W43" s="103">
        <f t="shared" si="2"/>
        <v>0</v>
      </c>
    </row>
    <row r="44" spans="1:23" s="4" customFormat="1" ht="15.75" customHeight="1" x14ac:dyDescent="0.25">
      <c r="A44" s="14"/>
      <c r="B44" s="94"/>
      <c r="C44" s="64" t="s">
        <v>48</v>
      </c>
      <c r="D44" s="65"/>
      <c r="E44" s="66"/>
      <c r="F44" s="18"/>
      <c r="G44" s="43">
        <f>COUNTIF(G$12:G$31,"S")</f>
        <v>0</v>
      </c>
      <c r="H44" s="65"/>
      <c r="I44" s="66"/>
      <c r="J44" s="18"/>
      <c r="K44" s="43">
        <f>COUNTIF(K$12:K$31,"S")</f>
        <v>0</v>
      </c>
      <c r="L44" s="65"/>
      <c r="M44" s="66"/>
      <c r="N44" s="18"/>
      <c r="O44" s="43">
        <f>COUNTIF(O$12:O$31,"S")</f>
        <v>0</v>
      </c>
      <c r="P44" s="65"/>
      <c r="Q44" s="66"/>
      <c r="R44" s="18"/>
      <c r="S44" s="43">
        <f>COUNTIF(S$12:S$31,"S")</f>
        <v>0</v>
      </c>
      <c r="T44" s="108"/>
      <c r="U44" s="109"/>
      <c r="V44" s="110"/>
      <c r="W44" s="103">
        <f t="shared" si="2"/>
        <v>0</v>
      </c>
    </row>
    <row r="45" spans="1:23" s="4" customFormat="1" ht="15.75" customHeight="1" x14ac:dyDescent="0.25">
      <c r="A45" s="14"/>
      <c r="B45" s="94"/>
      <c r="C45" s="64" t="s">
        <v>45</v>
      </c>
      <c r="D45" s="111"/>
      <c r="E45" s="109"/>
      <c r="F45" s="110"/>
      <c r="G45" s="43">
        <f>COUNTIF(G$12:G$31,"Z")</f>
        <v>0</v>
      </c>
      <c r="H45" s="111"/>
      <c r="I45" s="109"/>
      <c r="J45" s="110"/>
      <c r="K45" s="43">
        <f>COUNTIF(K$12:K$31,"Z")</f>
        <v>0</v>
      </c>
      <c r="L45" s="111"/>
      <c r="M45" s="109"/>
      <c r="N45" s="110"/>
      <c r="O45" s="43">
        <f>COUNTIF(O$12:O$31,"Z")</f>
        <v>0</v>
      </c>
      <c r="P45" s="111"/>
      <c r="Q45" s="109"/>
      <c r="R45" s="110"/>
      <c r="S45" s="43">
        <f>COUNTIF(S$12:S$31,"Z")</f>
        <v>2</v>
      </c>
      <c r="T45" s="108"/>
      <c r="U45" s="109"/>
      <c r="V45" s="110"/>
      <c r="W45" s="103">
        <f t="shared" si="2"/>
        <v>2</v>
      </c>
    </row>
    <row r="46" spans="1:23" s="4" customFormat="1" ht="15.75" customHeight="1" x14ac:dyDescent="0.25">
      <c r="A46" s="442"/>
      <c r="B46" s="443"/>
      <c r="C46" s="443"/>
      <c r="D46" s="443"/>
      <c r="E46" s="443"/>
      <c r="F46" s="443"/>
      <c r="G46" s="443"/>
      <c r="H46" s="443"/>
      <c r="I46" s="443"/>
      <c r="J46" s="443"/>
      <c r="K46" s="443"/>
      <c r="L46" s="443"/>
      <c r="M46" s="443"/>
      <c r="N46" s="443"/>
      <c r="O46" s="443"/>
      <c r="P46" s="443"/>
      <c r="Q46" s="443"/>
      <c r="R46" s="443"/>
      <c r="S46" s="443"/>
      <c r="T46" s="437" t="s">
        <v>18</v>
      </c>
      <c r="U46" s="438"/>
      <c r="V46" s="439"/>
      <c r="W46" s="103">
        <f>SUM(W34:W45)</f>
        <v>10</v>
      </c>
    </row>
    <row r="47" spans="1:23" s="4" customFormat="1" ht="15.75" customHeight="1" x14ac:dyDescent="0.25">
      <c r="A47" s="425"/>
      <c r="B47" s="426"/>
      <c r="C47" s="426"/>
      <c r="D47" s="426"/>
      <c r="E47" s="426"/>
      <c r="F47" s="426"/>
      <c r="G47" s="426"/>
      <c r="H47" s="426"/>
      <c r="I47" s="426"/>
      <c r="J47" s="426"/>
      <c r="K47" s="426"/>
      <c r="L47" s="426"/>
      <c r="M47" s="426"/>
      <c r="N47" s="426"/>
      <c r="O47" s="426"/>
      <c r="P47" s="426"/>
      <c r="Q47" s="426"/>
      <c r="R47" s="426"/>
      <c r="S47" s="426"/>
      <c r="T47" s="114"/>
      <c r="U47" s="115"/>
      <c r="V47" s="115"/>
      <c r="W47" s="116"/>
    </row>
    <row r="48" spans="1:23" s="4" customFormat="1" ht="15.75" customHeight="1" x14ac:dyDescent="0.25">
      <c r="A48" s="425"/>
      <c r="B48" s="426"/>
      <c r="C48" s="426"/>
      <c r="D48" s="426"/>
      <c r="E48" s="426"/>
      <c r="F48" s="426"/>
      <c r="G48" s="426"/>
      <c r="H48" s="426"/>
      <c r="I48" s="426"/>
      <c r="J48" s="426"/>
      <c r="K48" s="426"/>
      <c r="L48" s="426"/>
      <c r="M48" s="426"/>
      <c r="N48" s="426"/>
      <c r="O48" s="426"/>
      <c r="P48" s="426"/>
      <c r="Q48" s="426"/>
      <c r="R48" s="426"/>
      <c r="S48" s="426"/>
      <c r="T48" s="114"/>
      <c r="U48" s="115"/>
      <c r="V48" s="115"/>
      <c r="W48" s="117"/>
    </row>
    <row r="49" spans="1:23" s="4" customFormat="1" ht="15.75" customHeight="1" thickBot="1" x14ac:dyDescent="0.3">
      <c r="A49" s="423"/>
      <c r="B49" s="424"/>
      <c r="C49" s="424"/>
      <c r="D49" s="424"/>
      <c r="E49" s="424"/>
      <c r="F49" s="424"/>
      <c r="G49" s="424"/>
      <c r="H49" s="424"/>
      <c r="I49" s="424"/>
      <c r="J49" s="424"/>
      <c r="K49" s="424"/>
      <c r="L49" s="424"/>
      <c r="M49" s="424"/>
      <c r="N49" s="424"/>
      <c r="O49" s="424"/>
      <c r="P49" s="424"/>
      <c r="Q49" s="424"/>
      <c r="R49" s="424"/>
      <c r="S49" s="424"/>
      <c r="T49" s="118"/>
      <c r="U49" s="119"/>
      <c r="V49" s="119"/>
      <c r="W49" s="120"/>
    </row>
    <row r="50" spans="1:23" s="4" customFormat="1" ht="15.75" customHeight="1" thickTop="1" x14ac:dyDescent="0.25">
      <c r="A50" s="3"/>
      <c r="B50" s="6"/>
      <c r="C50" s="6"/>
    </row>
    <row r="51" spans="1:23" s="4" customFormat="1" ht="15.75" customHeight="1" x14ac:dyDescent="0.25">
      <c r="A51" s="3"/>
      <c r="B51" s="6"/>
      <c r="C51" s="6"/>
    </row>
    <row r="52" spans="1:23" s="4" customFormat="1" ht="15.75" customHeight="1" x14ac:dyDescent="0.25">
      <c r="A52" s="3"/>
      <c r="B52" s="6"/>
      <c r="C52" s="6"/>
    </row>
    <row r="53" spans="1:23" s="4" customFormat="1" ht="15.75" customHeight="1" x14ac:dyDescent="0.25">
      <c r="A53" s="3"/>
      <c r="B53" s="6"/>
      <c r="C53" s="6"/>
    </row>
    <row r="54" spans="1:23" s="4" customFormat="1" ht="15.75" customHeight="1" x14ac:dyDescent="0.25">
      <c r="A54" s="3"/>
      <c r="B54" s="6"/>
      <c r="C54" s="6"/>
    </row>
    <row r="55" spans="1:23" s="4" customFormat="1" ht="15.75" customHeight="1" x14ac:dyDescent="0.25">
      <c r="A55" s="3"/>
      <c r="B55" s="6"/>
      <c r="C55" s="6"/>
    </row>
    <row r="56" spans="1:23" s="4" customFormat="1" ht="15.75" customHeight="1" x14ac:dyDescent="0.25">
      <c r="A56" s="3"/>
      <c r="B56" s="6"/>
      <c r="C56" s="6"/>
    </row>
    <row r="57" spans="1:23" s="4" customFormat="1" ht="15.75" customHeight="1" x14ac:dyDescent="0.25">
      <c r="A57" s="3"/>
      <c r="B57" s="6"/>
      <c r="C57" s="6"/>
    </row>
    <row r="58" spans="1:23" s="4" customFormat="1" ht="15.75" customHeight="1" x14ac:dyDescent="0.25">
      <c r="A58" s="3"/>
      <c r="B58" s="6"/>
      <c r="C58" s="6"/>
    </row>
    <row r="59" spans="1:23" s="4" customFormat="1" ht="15.75" customHeight="1" x14ac:dyDescent="0.25">
      <c r="A59" s="3"/>
      <c r="B59" s="6"/>
      <c r="C59" s="6"/>
    </row>
    <row r="60" spans="1:23" s="4" customFormat="1" ht="15.75" customHeight="1" x14ac:dyDescent="0.25">
      <c r="A60" s="3"/>
      <c r="B60" s="6"/>
      <c r="C60" s="6"/>
    </row>
    <row r="61" spans="1:23" s="4" customFormat="1" ht="15.75" customHeight="1" x14ac:dyDescent="0.25">
      <c r="A61" s="3"/>
      <c r="B61" s="6"/>
      <c r="C61" s="6"/>
    </row>
    <row r="62" spans="1:23" s="4" customFormat="1" ht="15.75" customHeight="1" x14ac:dyDescent="0.25">
      <c r="A62" s="3"/>
      <c r="B62" s="6"/>
      <c r="C62" s="6"/>
    </row>
    <row r="63" spans="1:23" s="4" customFormat="1" ht="15.75" customHeight="1" x14ac:dyDescent="0.25">
      <c r="A63" s="3"/>
      <c r="B63" s="6"/>
      <c r="C63" s="6"/>
    </row>
    <row r="64" spans="1:23" s="4" customFormat="1" ht="15.75" customHeight="1" x14ac:dyDescent="0.25">
      <c r="A64" s="3"/>
      <c r="B64" s="6"/>
      <c r="C64" s="6"/>
    </row>
    <row r="65" spans="1:3" s="4" customFormat="1" ht="15.75" customHeight="1" x14ac:dyDescent="0.25">
      <c r="A65" s="3"/>
      <c r="B65" s="6"/>
      <c r="C65" s="6"/>
    </row>
    <row r="66" spans="1:3" s="4" customFormat="1" ht="15.75" customHeight="1" x14ac:dyDescent="0.25">
      <c r="A66" s="3"/>
      <c r="B66" s="6"/>
      <c r="C66" s="6"/>
    </row>
    <row r="67" spans="1:3" s="4" customFormat="1" ht="15.75" customHeight="1" x14ac:dyDescent="0.25">
      <c r="A67" s="3"/>
      <c r="B67" s="6"/>
      <c r="C67" s="6"/>
    </row>
    <row r="68" spans="1:3" s="4" customFormat="1" ht="15.75" customHeight="1" x14ac:dyDescent="0.25">
      <c r="A68" s="3"/>
      <c r="B68" s="6"/>
      <c r="C68" s="6"/>
    </row>
    <row r="69" spans="1:3" s="4" customFormat="1" ht="15.75" customHeight="1" x14ac:dyDescent="0.25">
      <c r="A69" s="3"/>
      <c r="B69" s="6"/>
      <c r="C69" s="6"/>
    </row>
    <row r="70" spans="1:3" s="4" customFormat="1" ht="15.75" customHeight="1" x14ac:dyDescent="0.25">
      <c r="A70" s="3"/>
      <c r="B70" s="6"/>
      <c r="C70" s="6"/>
    </row>
    <row r="71" spans="1:3" s="4" customFormat="1" ht="15.75" customHeight="1" x14ac:dyDescent="0.25">
      <c r="A71" s="3"/>
      <c r="B71" s="6"/>
      <c r="C71" s="6"/>
    </row>
    <row r="72" spans="1:3" s="4" customFormat="1" ht="15.75" customHeight="1" x14ac:dyDescent="0.25">
      <c r="A72" s="3"/>
      <c r="B72" s="6"/>
      <c r="C72" s="6"/>
    </row>
    <row r="73" spans="1:3" s="4" customFormat="1" ht="15.75" customHeight="1" x14ac:dyDescent="0.25">
      <c r="A73" s="3"/>
      <c r="B73" s="6"/>
      <c r="C73" s="6"/>
    </row>
    <row r="74" spans="1:3" s="4" customFormat="1" ht="15.75" customHeight="1" x14ac:dyDescent="0.25">
      <c r="A74" s="3"/>
      <c r="B74" s="6"/>
      <c r="C74" s="6"/>
    </row>
    <row r="75" spans="1:3" s="4" customFormat="1" ht="15.75" customHeight="1" x14ac:dyDescent="0.25">
      <c r="A75" s="3"/>
      <c r="B75" s="6"/>
      <c r="C75" s="6"/>
    </row>
    <row r="76" spans="1:3" s="4" customFormat="1" ht="15.75" customHeight="1" x14ac:dyDescent="0.25">
      <c r="A76" s="3"/>
      <c r="B76" s="6"/>
      <c r="C76" s="6"/>
    </row>
    <row r="77" spans="1:3" s="4" customFormat="1" ht="15.75" customHeight="1" x14ac:dyDescent="0.25">
      <c r="A77" s="3"/>
      <c r="B77" s="6"/>
      <c r="C77" s="6"/>
    </row>
    <row r="78" spans="1:3" s="4" customFormat="1" ht="15.75" customHeight="1" x14ac:dyDescent="0.25">
      <c r="A78" s="3"/>
      <c r="B78" s="6"/>
      <c r="C78" s="6"/>
    </row>
    <row r="79" spans="1:3" s="4" customFormat="1" ht="15.75" customHeight="1" x14ac:dyDescent="0.25">
      <c r="A79" s="3"/>
      <c r="B79" s="6"/>
      <c r="C79" s="6"/>
    </row>
    <row r="80" spans="1:3" s="4" customFormat="1" ht="15.75" customHeight="1" x14ac:dyDescent="0.25">
      <c r="A80" s="3"/>
      <c r="B80" s="6"/>
      <c r="C80" s="6"/>
    </row>
    <row r="81" spans="1:3" s="4" customFormat="1" ht="15.75" customHeight="1" x14ac:dyDescent="0.25">
      <c r="A81" s="3"/>
      <c r="B81" s="6"/>
      <c r="C81" s="6"/>
    </row>
    <row r="82" spans="1:3" s="4" customFormat="1" ht="15.75" customHeight="1" x14ac:dyDescent="0.25">
      <c r="A82" s="3"/>
      <c r="B82" s="6"/>
      <c r="C82" s="6"/>
    </row>
    <row r="83" spans="1:3" s="4" customFormat="1" ht="15.75" customHeight="1" x14ac:dyDescent="0.25">
      <c r="A83" s="3"/>
      <c r="B83" s="6"/>
      <c r="C83" s="6"/>
    </row>
    <row r="84" spans="1:3" s="4" customFormat="1" ht="15.75" customHeight="1" x14ac:dyDescent="0.25">
      <c r="A84" s="3"/>
      <c r="B84" s="6"/>
      <c r="C84" s="6"/>
    </row>
    <row r="85" spans="1:3" s="4" customFormat="1" ht="15.75" customHeight="1" x14ac:dyDescent="0.25">
      <c r="A85" s="3"/>
      <c r="B85" s="6"/>
      <c r="C85" s="6"/>
    </row>
    <row r="86" spans="1:3" s="4" customFormat="1" ht="15.75" customHeight="1" x14ac:dyDescent="0.25">
      <c r="A86" s="3"/>
      <c r="B86" s="6"/>
      <c r="C86" s="6"/>
    </row>
    <row r="87" spans="1:3" s="4" customFormat="1" ht="15.75" customHeight="1" x14ac:dyDescent="0.25">
      <c r="A87" s="3"/>
      <c r="B87" s="6"/>
      <c r="C87" s="6"/>
    </row>
    <row r="88" spans="1:3" s="4" customFormat="1" ht="15.75" customHeight="1" x14ac:dyDescent="0.25">
      <c r="A88" s="3"/>
      <c r="B88" s="6"/>
      <c r="C88" s="6"/>
    </row>
    <row r="89" spans="1:3" s="4" customFormat="1" ht="15.75" customHeight="1" x14ac:dyDescent="0.25">
      <c r="A89" s="3"/>
      <c r="B89" s="6"/>
      <c r="C89" s="6"/>
    </row>
    <row r="90" spans="1:3" s="4" customFormat="1" ht="15.75" customHeight="1" x14ac:dyDescent="0.25">
      <c r="A90" s="3"/>
      <c r="B90" s="6"/>
      <c r="C90" s="6"/>
    </row>
    <row r="91" spans="1:3" s="4" customFormat="1" ht="15.75" customHeight="1" x14ac:dyDescent="0.25">
      <c r="A91" s="3"/>
      <c r="B91" s="6"/>
      <c r="C91" s="6"/>
    </row>
    <row r="92" spans="1:3" s="4" customFormat="1" ht="15.75" customHeight="1" x14ac:dyDescent="0.25">
      <c r="A92" s="3"/>
      <c r="B92" s="6"/>
      <c r="C92" s="6"/>
    </row>
    <row r="93" spans="1:3" s="4" customFormat="1" ht="15.75" customHeight="1" x14ac:dyDescent="0.25">
      <c r="A93" s="3"/>
      <c r="B93" s="6"/>
      <c r="C93" s="6"/>
    </row>
    <row r="94" spans="1:3" s="4" customFormat="1" ht="15.75" customHeight="1" x14ac:dyDescent="0.25">
      <c r="A94" s="3"/>
      <c r="B94" s="6"/>
      <c r="C94" s="6"/>
    </row>
    <row r="95" spans="1:3" s="4" customFormat="1" ht="15.75" customHeight="1" x14ac:dyDescent="0.25">
      <c r="A95" s="3"/>
      <c r="B95" s="6"/>
      <c r="C95" s="6"/>
    </row>
    <row r="96" spans="1:3" s="4" customFormat="1" ht="15.75" customHeight="1" x14ac:dyDescent="0.25">
      <c r="A96" s="3"/>
      <c r="B96" s="6"/>
      <c r="C96" s="6"/>
    </row>
    <row r="97" spans="1:3" s="4" customFormat="1" ht="15.75" customHeight="1" x14ac:dyDescent="0.25">
      <c r="A97" s="3"/>
      <c r="B97" s="6"/>
      <c r="C97" s="6"/>
    </row>
    <row r="98" spans="1:3" s="4" customFormat="1" ht="15.75" customHeight="1" x14ac:dyDescent="0.25">
      <c r="A98" s="3"/>
      <c r="B98" s="6"/>
      <c r="C98" s="6"/>
    </row>
    <row r="99" spans="1:3" s="4" customFormat="1" ht="15.75" customHeight="1" x14ac:dyDescent="0.25">
      <c r="A99" s="3"/>
      <c r="B99" s="6"/>
      <c r="C99" s="6"/>
    </row>
    <row r="100" spans="1:3" s="4" customFormat="1" ht="15.75" customHeight="1" x14ac:dyDescent="0.25">
      <c r="A100" s="3"/>
      <c r="B100" s="6"/>
      <c r="C100" s="6"/>
    </row>
    <row r="101" spans="1:3" s="4" customFormat="1" ht="15.75" customHeight="1" x14ac:dyDescent="0.25">
      <c r="A101" s="3"/>
      <c r="B101" s="6"/>
      <c r="C101" s="6"/>
    </row>
    <row r="102" spans="1:3" s="4" customFormat="1" ht="15.75" customHeight="1" x14ac:dyDescent="0.25">
      <c r="A102" s="3"/>
      <c r="B102" s="6"/>
      <c r="C102" s="6"/>
    </row>
    <row r="103" spans="1:3" s="4" customFormat="1" ht="15.75" customHeight="1" x14ac:dyDescent="0.25">
      <c r="A103" s="3"/>
      <c r="B103" s="6"/>
      <c r="C103" s="6"/>
    </row>
    <row r="104" spans="1:3" s="4" customFormat="1" ht="15.75" customHeight="1" x14ac:dyDescent="0.25">
      <c r="A104" s="3"/>
      <c r="B104" s="6"/>
      <c r="C104" s="6"/>
    </row>
    <row r="105" spans="1:3" s="4" customFormat="1" ht="15.75" customHeight="1" x14ac:dyDescent="0.25">
      <c r="A105" s="3"/>
      <c r="B105" s="6"/>
      <c r="C105" s="6"/>
    </row>
    <row r="106" spans="1:3" s="4" customFormat="1" ht="15.75" customHeight="1" x14ac:dyDescent="0.25">
      <c r="A106" s="3"/>
      <c r="B106" s="6"/>
      <c r="C106" s="6"/>
    </row>
    <row r="107" spans="1:3" s="4" customFormat="1" ht="15.75" customHeight="1" x14ac:dyDescent="0.25">
      <c r="A107" s="3"/>
      <c r="B107" s="6"/>
      <c r="C107" s="6"/>
    </row>
    <row r="108" spans="1:3" s="4" customFormat="1" ht="15.75" customHeight="1" x14ac:dyDescent="0.25">
      <c r="A108" s="3"/>
      <c r="B108" s="6"/>
      <c r="C108" s="6"/>
    </row>
    <row r="109" spans="1:3" s="4" customFormat="1" ht="15.75" customHeight="1" x14ac:dyDescent="0.25">
      <c r="A109" s="3"/>
      <c r="B109" s="6"/>
      <c r="C109" s="6"/>
    </row>
    <row r="110" spans="1:3" s="4" customFormat="1" ht="15.75" customHeight="1" x14ac:dyDescent="0.25">
      <c r="A110" s="3"/>
      <c r="B110" s="6"/>
      <c r="C110" s="6"/>
    </row>
    <row r="111" spans="1:3" s="4" customFormat="1" ht="15.75" customHeight="1" x14ac:dyDescent="0.25">
      <c r="A111" s="3"/>
      <c r="B111" s="6"/>
      <c r="C111" s="6"/>
    </row>
    <row r="112" spans="1:3" s="4" customFormat="1" ht="15.75" customHeight="1" x14ac:dyDescent="0.25">
      <c r="A112" s="3"/>
      <c r="B112" s="6"/>
      <c r="C112" s="6"/>
    </row>
    <row r="113" spans="1:3" s="4" customFormat="1" ht="15.75" customHeight="1" x14ac:dyDescent="0.25">
      <c r="A113" s="3"/>
      <c r="B113" s="5"/>
      <c r="C113" s="5"/>
    </row>
    <row r="114" spans="1:3" s="4" customFormat="1" ht="15.75" customHeight="1" x14ac:dyDescent="0.25">
      <c r="A114" s="3"/>
      <c r="B114" s="5"/>
      <c r="C114" s="5"/>
    </row>
    <row r="115" spans="1:3" s="4" customFormat="1" ht="15.75" customHeight="1" x14ac:dyDescent="0.25">
      <c r="A115" s="3"/>
      <c r="B115" s="5"/>
      <c r="C115" s="5"/>
    </row>
    <row r="116" spans="1:3" s="4" customFormat="1" ht="15.75" customHeight="1" x14ac:dyDescent="0.25">
      <c r="A116" s="3"/>
      <c r="B116" s="5"/>
      <c r="C116" s="5"/>
    </row>
    <row r="117" spans="1:3" s="4" customFormat="1" ht="15.75" customHeight="1" x14ac:dyDescent="0.25">
      <c r="A117" s="3"/>
      <c r="B117" s="5"/>
      <c r="C117" s="5"/>
    </row>
    <row r="118" spans="1:3" s="4" customFormat="1" ht="15.75" customHeight="1" x14ac:dyDescent="0.25">
      <c r="A118" s="3"/>
      <c r="B118" s="5"/>
      <c r="C118" s="5"/>
    </row>
    <row r="119" spans="1:3" s="4" customFormat="1" ht="15.75" customHeight="1" x14ac:dyDescent="0.25">
      <c r="A119" s="3"/>
      <c r="B119" s="5"/>
      <c r="C119" s="5"/>
    </row>
    <row r="120" spans="1:3" s="4" customFormat="1" ht="15.75" customHeight="1" x14ac:dyDescent="0.25">
      <c r="A120" s="3"/>
      <c r="B120" s="5"/>
      <c r="C120" s="5"/>
    </row>
    <row r="121" spans="1:3" s="4" customFormat="1" ht="15.75" customHeight="1" x14ac:dyDescent="0.25">
      <c r="A121" s="3"/>
      <c r="B121" s="5"/>
      <c r="C121" s="5"/>
    </row>
    <row r="122" spans="1:3" ht="15.75" customHeight="1" x14ac:dyDescent="0.25">
      <c r="A122" s="7"/>
      <c r="B122" s="2"/>
      <c r="C122" s="2"/>
    </row>
    <row r="123" spans="1:3" ht="15.75" customHeight="1" x14ac:dyDescent="0.25">
      <c r="A123" s="7"/>
      <c r="B123" s="2"/>
      <c r="C123" s="2"/>
    </row>
    <row r="124" spans="1:3" ht="15.75" customHeight="1" x14ac:dyDescent="0.25">
      <c r="A124" s="7"/>
      <c r="B124" s="2"/>
      <c r="C124" s="2"/>
    </row>
    <row r="125" spans="1:3" ht="15.75" customHeight="1" x14ac:dyDescent="0.25">
      <c r="A125" s="7"/>
      <c r="B125" s="2"/>
      <c r="C125" s="2"/>
    </row>
    <row r="126" spans="1:3" ht="15.75" customHeight="1" x14ac:dyDescent="0.25">
      <c r="A126" s="7"/>
      <c r="B126" s="2"/>
      <c r="C126" s="2"/>
    </row>
    <row r="127" spans="1:3" ht="15.75" customHeight="1" x14ac:dyDescent="0.25">
      <c r="A127" s="7"/>
      <c r="B127" s="2"/>
      <c r="C127" s="2"/>
    </row>
    <row r="128" spans="1:3" ht="15.75" customHeight="1" x14ac:dyDescent="0.25">
      <c r="A128" s="7"/>
      <c r="B128" s="2"/>
      <c r="C128" s="2"/>
    </row>
    <row r="129" spans="1:3" ht="15.75" customHeight="1" x14ac:dyDescent="0.25">
      <c r="A129" s="7"/>
      <c r="B129" s="2"/>
      <c r="C129" s="2"/>
    </row>
    <row r="130" spans="1:3" ht="15.75" customHeight="1" x14ac:dyDescent="0.25">
      <c r="A130" s="7"/>
      <c r="B130" s="2"/>
      <c r="C130" s="2"/>
    </row>
    <row r="131" spans="1:3" ht="15.75" customHeight="1" x14ac:dyDescent="0.25">
      <c r="A131" s="7"/>
      <c r="B131" s="2"/>
      <c r="C131" s="2"/>
    </row>
    <row r="132" spans="1:3" ht="15.75" customHeight="1" x14ac:dyDescent="0.25">
      <c r="A132" s="7"/>
      <c r="B132" s="2"/>
      <c r="C132" s="2"/>
    </row>
    <row r="133" spans="1:3" ht="15.75" customHeight="1" x14ac:dyDescent="0.25">
      <c r="A133" s="7"/>
      <c r="B133" s="2"/>
      <c r="C133" s="2"/>
    </row>
    <row r="134" spans="1:3" ht="15.75" customHeight="1" x14ac:dyDescent="0.25">
      <c r="A134" s="7"/>
      <c r="B134" s="2"/>
      <c r="C134" s="2"/>
    </row>
    <row r="135" spans="1:3" ht="15.75" customHeight="1" x14ac:dyDescent="0.25">
      <c r="A135" s="7"/>
      <c r="B135" s="2"/>
      <c r="C135" s="2"/>
    </row>
    <row r="136" spans="1:3" ht="15.75" customHeight="1" x14ac:dyDescent="0.25">
      <c r="A136" s="7"/>
      <c r="B136" s="2"/>
      <c r="C136" s="2"/>
    </row>
    <row r="137" spans="1:3" ht="15.75" customHeight="1" x14ac:dyDescent="0.25">
      <c r="A137" s="7"/>
      <c r="B137" s="2"/>
      <c r="C137" s="2"/>
    </row>
    <row r="138" spans="1:3" ht="15.75" customHeight="1" x14ac:dyDescent="0.25">
      <c r="A138" s="7"/>
      <c r="B138" s="2"/>
      <c r="C138" s="2"/>
    </row>
    <row r="139" spans="1:3" ht="15.75" customHeight="1" x14ac:dyDescent="0.25">
      <c r="A139" s="7"/>
      <c r="B139" s="2"/>
      <c r="C139" s="2"/>
    </row>
    <row r="140" spans="1:3" ht="15.75" customHeight="1" x14ac:dyDescent="0.25">
      <c r="A140" s="7"/>
      <c r="B140" s="2"/>
      <c r="C140" s="2"/>
    </row>
    <row r="141" spans="1:3" ht="15.75" customHeight="1" x14ac:dyDescent="0.25">
      <c r="A141" s="7"/>
      <c r="B141" s="2"/>
      <c r="C141" s="2"/>
    </row>
    <row r="142" spans="1:3" ht="15.75" customHeight="1" x14ac:dyDescent="0.25">
      <c r="A142" s="7"/>
      <c r="B142" s="2"/>
      <c r="C142" s="2"/>
    </row>
    <row r="143" spans="1:3" ht="15.75" customHeight="1" x14ac:dyDescent="0.25">
      <c r="A143" s="7"/>
      <c r="B143" s="2"/>
      <c r="C143" s="2"/>
    </row>
    <row r="144" spans="1:3" ht="15.75" customHeight="1" x14ac:dyDescent="0.25">
      <c r="A144" s="7"/>
      <c r="B144" s="2"/>
      <c r="C144" s="2"/>
    </row>
    <row r="145" spans="1:3" ht="15.75" customHeight="1" x14ac:dyDescent="0.25">
      <c r="A145" s="7"/>
      <c r="B145" s="2"/>
      <c r="C145" s="2"/>
    </row>
    <row r="146" spans="1:3" ht="15.75" customHeight="1" x14ac:dyDescent="0.25">
      <c r="A146" s="7"/>
      <c r="B146" s="2"/>
      <c r="C146" s="2"/>
    </row>
    <row r="147" spans="1:3" ht="15.75" customHeight="1" x14ac:dyDescent="0.25">
      <c r="A147" s="7"/>
      <c r="B147" s="2"/>
      <c r="C147" s="2"/>
    </row>
    <row r="148" spans="1:3" ht="15.75" customHeight="1" x14ac:dyDescent="0.25">
      <c r="A148" s="7"/>
      <c r="B148" s="2"/>
      <c r="C148" s="2"/>
    </row>
    <row r="149" spans="1:3" ht="15.75" customHeight="1" x14ac:dyDescent="0.25">
      <c r="A149" s="7"/>
      <c r="B149" s="2"/>
      <c r="C149" s="2"/>
    </row>
    <row r="150" spans="1:3" ht="15.75" customHeight="1" x14ac:dyDescent="0.25">
      <c r="A150" s="7"/>
      <c r="B150" s="2"/>
      <c r="C150" s="2"/>
    </row>
    <row r="151" spans="1:3" ht="15.75" customHeight="1" x14ac:dyDescent="0.25">
      <c r="A151" s="7"/>
      <c r="B151" s="2"/>
      <c r="C151" s="2"/>
    </row>
    <row r="152" spans="1:3" ht="15.75" customHeight="1" x14ac:dyDescent="0.25">
      <c r="A152" s="7"/>
      <c r="B152" s="2"/>
      <c r="C152" s="2"/>
    </row>
    <row r="153" spans="1:3" ht="15.75" customHeight="1" x14ac:dyDescent="0.25">
      <c r="A153" s="7"/>
      <c r="B153" s="2"/>
      <c r="C153" s="2"/>
    </row>
    <row r="154" spans="1:3" ht="15.75" customHeight="1" x14ac:dyDescent="0.25">
      <c r="A154" s="7"/>
      <c r="B154" s="2"/>
      <c r="C154" s="2"/>
    </row>
    <row r="155" spans="1:3" ht="15.75" customHeight="1" x14ac:dyDescent="0.25">
      <c r="A155" s="7"/>
      <c r="B155" s="2"/>
      <c r="C155" s="2"/>
    </row>
    <row r="156" spans="1:3" x14ac:dyDescent="0.25">
      <c r="A156" s="7"/>
      <c r="B156" s="2"/>
      <c r="C156" s="2"/>
    </row>
    <row r="157" spans="1:3" x14ac:dyDescent="0.25">
      <c r="A157" s="7"/>
      <c r="B157" s="2"/>
      <c r="C157" s="2"/>
    </row>
    <row r="158" spans="1:3" x14ac:dyDescent="0.25">
      <c r="A158" s="7"/>
      <c r="B158" s="2"/>
      <c r="C158" s="2"/>
    </row>
    <row r="159" spans="1:3" x14ac:dyDescent="0.25">
      <c r="A159" s="7"/>
      <c r="B159" s="2"/>
      <c r="C159" s="2"/>
    </row>
    <row r="160" spans="1:3" x14ac:dyDescent="0.25">
      <c r="A160" s="7"/>
      <c r="B160" s="2"/>
      <c r="C160" s="2"/>
    </row>
    <row r="161" spans="1:3" x14ac:dyDescent="0.25">
      <c r="A161" s="7"/>
      <c r="B161" s="2"/>
      <c r="C161" s="2"/>
    </row>
    <row r="162" spans="1:3" x14ac:dyDescent="0.25">
      <c r="A162" s="7"/>
      <c r="B162" s="2"/>
      <c r="C162" s="2"/>
    </row>
    <row r="163" spans="1:3" x14ac:dyDescent="0.25">
      <c r="A163" s="7"/>
      <c r="B163" s="2"/>
      <c r="C163" s="2"/>
    </row>
    <row r="164" spans="1:3" x14ac:dyDescent="0.25">
      <c r="A164" s="7"/>
      <c r="B164" s="2"/>
      <c r="C164" s="2"/>
    </row>
    <row r="165" spans="1:3" x14ac:dyDescent="0.25">
      <c r="A165" s="7"/>
      <c r="B165" s="2"/>
      <c r="C165" s="2"/>
    </row>
    <row r="166" spans="1:3" x14ac:dyDescent="0.25">
      <c r="A166" s="7"/>
      <c r="B166" s="2"/>
      <c r="C166" s="2"/>
    </row>
    <row r="167" spans="1:3" x14ac:dyDescent="0.25">
      <c r="A167" s="7"/>
      <c r="B167" s="2"/>
      <c r="C167" s="2"/>
    </row>
    <row r="168" spans="1:3" x14ac:dyDescent="0.25">
      <c r="A168" s="7"/>
      <c r="B168" s="2"/>
      <c r="C168" s="2"/>
    </row>
    <row r="169" spans="1:3" x14ac:dyDescent="0.25">
      <c r="A169" s="7"/>
      <c r="B169" s="2"/>
      <c r="C169" s="2"/>
    </row>
    <row r="170" spans="1:3" x14ac:dyDescent="0.25">
      <c r="A170" s="7"/>
      <c r="B170" s="2"/>
      <c r="C170" s="2"/>
    </row>
    <row r="171" spans="1:3" x14ac:dyDescent="0.25">
      <c r="A171" s="7"/>
      <c r="B171" s="2"/>
      <c r="C171" s="2"/>
    </row>
    <row r="172" spans="1:3" x14ac:dyDescent="0.25">
      <c r="A172" s="7"/>
      <c r="B172" s="2"/>
      <c r="C172" s="2"/>
    </row>
    <row r="173" spans="1:3" x14ac:dyDescent="0.25">
      <c r="A173" s="7"/>
      <c r="B173" s="2"/>
      <c r="C173" s="2"/>
    </row>
    <row r="174" spans="1:3" x14ac:dyDescent="0.25">
      <c r="A174" s="7"/>
      <c r="B174" s="2"/>
      <c r="C174" s="2"/>
    </row>
    <row r="175" spans="1:3" x14ac:dyDescent="0.25">
      <c r="A175" s="7"/>
      <c r="B175" s="2"/>
      <c r="C175" s="2"/>
    </row>
    <row r="176" spans="1:3" x14ac:dyDescent="0.25">
      <c r="A176" s="7"/>
      <c r="B176" s="2"/>
      <c r="C176" s="2"/>
    </row>
    <row r="177" spans="1:3" x14ac:dyDescent="0.25">
      <c r="A177" s="7"/>
      <c r="B177" s="2"/>
      <c r="C177" s="2"/>
    </row>
    <row r="178" spans="1:3" x14ac:dyDescent="0.25">
      <c r="A178" s="7"/>
      <c r="B178" s="2"/>
      <c r="C178" s="2"/>
    </row>
    <row r="179" spans="1:3" x14ac:dyDescent="0.25">
      <c r="A179" s="7"/>
      <c r="B179" s="2"/>
      <c r="C179" s="2"/>
    </row>
    <row r="180" spans="1:3" x14ac:dyDescent="0.25">
      <c r="A180" s="7"/>
      <c r="B180" s="2"/>
      <c r="C180" s="2"/>
    </row>
    <row r="181" spans="1:3" x14ac:dyDescent="0.25">
      <c r="A181" s="7"/>
      <c r="B181" s="2"/>
      <c r="C181" s="2"/>
    </row>
    <row r="182" spans="1:3" x14ac:dyDescent="0.25">
      <c r="A182" s="7"/>
      <c r="B182" s="2"/>
      <c r="C182" s="2"/>
    </row>
    <row r="183" spans="1:3" x14ac:dyDescent="0.25">
      <c r="A183" s="7"/>
      <c r="B183" s="2"/>
      <c r="C183" s="2"/>
    </row>
    <row r="184" spans="1:3" x14ac:dyDescent="0.25">
      <c r="A184" s="7"/>
      <c r="B184" s="2"/>
      <c r="C184" s="2"/>
    </row>
    <row r="185" spans="1:3" x14ac:dyDescent="0.25">
      <c r="A185" s="7"/>
      <c r="B185" s="2"/>
      <c r="C185" s="2"/>
    </row>
    <row r="186" spans="1:3" x14ac:dyDescent="0.25">
      <c r="A186" s="7"/>
      <c r="B186" s="2"/>
      <c r="C186" s="2"/>
    </row>
    <row r="187" spans="1:3" x14ac:dyDescent="0.25">
      <c r="A187" s="7"/>
      <c r="B187" s="2"/>
      <c r="C187" s="2"/>
    </row>
    <row r="188" spans="1:3" x14ac:dyDescent="0.25">
      <c r="A188" s="7"/>
      <c r="B188" s="2"/>
      <c r="C188" s="2"/>
    </row>
    <row r="189" spans="1:3" x14ac:dyDescent="0.25">
      <c r="A189" s="7"/>
      <c r="B189" s="2"/>
      <c r="C189" s="2"/>
    </row>
    <row r="190" spans="1:3" x14ac:dyDescent="0.25">
      <c r="A190" s="7"/>
      <c r="B190" s="2"/>
      <c r="C190" s="2"/>
    </row>
    <row r="191" spans="1:3" x14ac:dyDescent="0.25">
      <c r="A191" s="7"/>
      <c r="B191" s="2"/>
      <c r="C191" s="2"/>
    </row>
    <row r="192" spans="1:3" x14ac:dyDescent="0.25">
      <c r="A192" s="7"/>
      <c r="B192" s="2"/>
      <c r="C192" s="2"/>
    </row>
    <row r="193" spans="1:3" x14ac:dyDescent="0.25">
      <c r="A193" s="7"/>
      <c r="B193" s="2"/>
      <c r="C193" s="2"/>
    </row>
    <row r="194" spans="1:3" x14ac:dyDescent="0.25">
      <c r="A194" s="7"/>
      <c r="B194" s="2"/>
      <c r="C194" s="2"/>
    </row>
    <row r="195" spans="1:3" x14ac:dyDescent="0.25">
      <c r="A195" s="7"/>
      <c r="B195" s="2"/>
      <c r="C195" s="2"/>
    </row>
    <row r="196" spans="1:3" x14ac:dyDescent="0.25">
      <c r="A196" s="7"/>
      <c r="B196" s="2"/>
      <c r="C196" s="2"/>
    </row>
    <row r="197" spans="1:3" x14ac:dyDescent="0.25">
      <c r="A197" s="7"/>
      <c r="B197" s="2"/>
      <c r="C197" s="2"/>
    </row>
    <row r="198" spans="1:3" x14ac:dyDescent="0.25">
      <c r="A198" s="7"/>
      <c r="B198" s="2"/>
      <c r="C198" s="2"/>
    </row>
    <row r="199" spans="1:3" x14ac:dyDescent="0.25">
      <c r="A199" s="7"/>
      <c r="B199" s="2"/>
      <c r="C199" s="2"/>
    </row>
    <row r="200" spans="1:3" x14ac:dyDescent="0.25">
      <c r="A200" s="7"/>
      <c r="B200" s="2"/>
      <c r="C200" s="2"/>
    </row>
    <row r="201" spans="1:3" x14ac:dyDescent="0.25">
      <c r="A201" s="7"/>
      <c r="B201" s="2"/>
      <c r="C201" s="2"/>
    </row>
    <row r="202" spans="1:3" x14ac:dyDescent="0.25">
      <c r="A202" s="7"/>
      <c r="B202" s="2"/>
      <c r="C202" s="2"/>
    </row>
    <row r="203" spans="1:3" x14ac:dyDescent="0.25">
      <c r="A203" s="7"/>
      <c r="B203" s="2"/>
      <c r="C203" s="2"/>
    </row>
    <row r="204" spans="1:3" x14ac:dyDescent="0.25">
      <c r="A204" s="7"/>
      <c r="B204" s="2"/>
      <c r="C204" s="2"/>
    </row>
    <row r="205" spans="1:3" x14ac:dyDescent="0.25">
      <c r="A205" s="7"/>
      <c r="B205" s="2"/>
      <c r="C205" s="2"/>
    </row>
    <row r="206" spans="1:3" x14ac:dyDescent="0.25">
      <c r="A206" s="7"/>
      <c r="B206" s="2"/>
      <c r="C206" s="2"/>
    </row>
    <row r="207" spans="1:3" x14ac:dyDescent="0.25">
      <c r="A207" s="7"/>
      <c r="B207" s="2"/>
      <c r="C207" s="2"/>
    </row>
    <row r="208" spans="1:3" x14ac:dyDescent="0.25">
      <c r="A208" s="7"/>
      <c r="B208" s="2"/>
      <c r="C208" s="2"/>
    </row>
    <row r="209" spans="1:3" x14ac:dyDescent="0.25">
      <c r="A209" s="7"/>
      <c r="B209" s="2"/>
      <c r="C209" s="2"/>
    </row>
    <row r="210" spans="1:3" x14ac:dyDescent="0.25">
      <c r="A210" s="7"/>
      <c r="B210" s="2"/>
      <c r="C210" s="2"/>
    </row>
    <row r="211" spans="1:3" x14ac:dyDescent="0.25">
      <c r="A211" s="7"/>
      <c r="B211" s="2"/>
      <c r="C211" s="2"/>
    </row>
    <row r="212" spans="1:3" x14ac:dyDescent="0.25">
      <c r="A212" s="7"/>
      <c r="B212" s="2"/>
      <c r="C212" s="2"/>
    </row>
    <row r="213" spans="1:3" x14ac:dyDescent="0.25">
      <c r="A213" s="7"/>
      <c r="B213" s="2"/>
      <c r="C213" s="2"/>
    </row>
    <row r="214" spans="1:3" x14ac:dyDescent="0.25">
      <c r="A214" s="7"/>
      <c r="B214" s="2"/>
      <c r="C214" s="2"/>
    </row>
    <row r="215" spans="1:3" x14ac:dyDescent="0.25">
      <c r="A215" s="7"/>
      <c r="B215" s="2"/>
      <c r="C215" s="2"/>
    </row>
    <row r="216" spans="1:3" x14ac:dyDescent="0.25">
      <c r="A216" s="7"/>
      <c r="B216" s="2"/>
      <c r="C216" s="2"/>
    </row>
    <row r="217" spans="1:3" x14ac:dyDescent="0.25">
      <c r="A217" s="7"/>
      <c r="B217" s="2"/>
      <c r="C217" s="2"/>
    </row>
    <row r="218" spans="1:3" x14ac:dyDescent="0.25">
      <c r="A218" s="7"/>
      <c r="B218" s="2"/>
      <c r="C218" s="2"/>
    </row>
  </sheetData>
  <sheetProtection selectLockedCells="1"/>
  <protectedRanges>
    <protectedRange sqref="C33" name="Tartomány4_1"/>
    <protectedRange sqref="C45" name="Tartomány4_1_1"/>
    <protectedRange sqref="C12:C20" name="Tartomány1_2_1_2"/>
    <protectedRange sqref="C21" name="Tartomány1_2_1_2_1"/>
  </protectedRanges>
  <mergeCells count="37">
    <mergeCell ref="X6:X9"/>
    <mergeCell ref="Y6:Y9"/>
    <mergeCell ref="A47:S47"/>
    <mergeCell ref="A48:S48"/>
    <mergeCell ref="A49:S49"/>
    <mergeCell ref="D29:S29"/>
    <mergeCell ref="A31:S31"/>
    <mergeCell ref="A32:S32"/>
    <mergeCell ref="A33:S33"/>
    <mergeCell ref="A46:S46"/>
    <mergeCell ref="T46:V46"/>
    <mergeCell ref="R8:R9"/>
    <mergeCell ref="S8:S9"/>
    <mergeCell ref="V8:V9"/>
    <mergeCell ref="W8:W9"/>
    <mergeCell ref="A24:S24"/>
    <mergeCell ref="D25:S25"/>
    <mergeCell ref="F8:F9"/>
    <mergeCell ref="G8:G9"/>
    <mergeCell ref="J8:J9"/>
    <mergeCell ref="K8:K9"/>
    <mergeCell ref="N8:N9"/>
    <mergeCell ref="A6:A9"/>
    <mergeCell ref="B6:B9"/>
    <mergeCell ref="C6:C9"/>
    <mergeCell ref="O8:O9"/>
    <mergeCell ref="T6:W7"/>
    <mergeCell ref="D7:G7"/>
    <mergeCell ref="H7:K7"/>
    <mergeCell ref="L7:O7"/>
    <mergeCell ref="P7:S7"/>
    <mergeCell ref="D6:S6"/>
    <mergeCell ref="A1:S1"/>
    <mergeCell ref="A2:S2"/>
    <mergeCell ref="A3:S3"/>
    <mergeCell ref="A4:S4"/>
    <mergeCell ref="A5:S5"/>
  </mergeCells>
  <pageMargins left="0.23622047244094491" right="0.23622047244094491" top="0.74803149606299213" bottom="0.74803149606299213" header="0.31496062992125984" footer="0.31496062992125984"/>
  <pageSetup paperSize="8" scale="85" orientation="portrait" r:id="rId1"/>
  <headerFooter alignWithMargins="0">
    <oddHeader>&amp;R&amp;"Arial,Normál"&amp;12 1. számú melléklet a  .......... alapképzési szak tantervéhez</oddHeader>
    <oddFooter>&amp;R&amp;Z&amp;F  &amp;D</oddFooter>
  </headerFooter>
  <ignoredErrors>
    <ignoredError sqref="T22:V2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Y218"/>
  <sheetViews>
    <sheetView topLeftCell="A7" zoomScale="87" zoomScaleNormal="87" zoomScaleSheetLayoutView="75" workbookViewId="0">
      <selection activeCell="X24" sqref="X24"/>
    </sheetView>
  </sheetViews>
  <sheetFormatPr defaultColWidth="10.6640625" defaultRowHeight="15.75" x14ac:dyDescent="0.25"/>
  <cols>
    <col min="1" max="1" width="17.1640625" style="8" customWidth="1"/>
    <col min="2" max="2" width="7.1640625" style="1" customWidth="1"/>
    <col min="3" max="3" width="64" style="1" bestFit="1" customWidth="1"/>
    <col min="4" max="18" width="5.83203125" style="1" customWidth="1"/>
    <col min="19" max="19" width="4.83203125" style="1" bestFit="1" customWidth="1"/>
    <col min="20" max="20" width="7.33203125" style="1" bestFit="1" customWidth="1"/>
    <col min="21" max="22" width="6.83203125" style="1" customWidth="1"/>
    <col min="23" max="23" width="6.1640625" style="1" customWidth="1"/>
    <col min="24" max="24" width="58" style="1" customWidth="1"/>
    <col min="25" max="25" width="31.5" style="1" bestFit="1" customWidth="1"/>
    <col min="26" max="35" width="1.83203125" style="1" customWidth="1"/>
    <col min="36" max="36" width="2.33203125" style="1" customWidth="1"/>
    <col min="37" max="16384" width="10.6640625" style="1"/>
  </cols>
  <sheetData>
    <row r="1" spans="1:25" ht="21.95" customHeight="1" x14ac:dyDescent="0.2">
      <c r="A1" s="463" t="s">
        <v>17</v>
      </c>
      <c r="B1" s="463"/>
      <c r="C1" s="463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2"/>
      <c r="U1" s="2"/>
      <c r="V1" s="2"/>
      <c r="W1" s="2"/>
    </row>
    <row r="2" spans="1:25" ht="21.95" customHeight="1" x14ac:dyDescent="0.2">
      <c r="A2" s="478" t="s">
        <v>279</v>
      </c>
      <c r="B2" s="478"/>
      <c r="C2" s="478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5"/>
      <c r="U2" s="5"/>
      <c r="V2" s="5"/>
      <c r="W2" s="5"/>
    </row>
    <row r="3" spans="1:25" ht="21.95" customHeight="1" x14ac:dyDescent="0.2">
      <c r="A3" s="467" t="s">
        <v>185</v>
      </c>
      <c r="B3" s="467"/>
      <c r="C3" s="467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89"/>
      <c r="U3" s="89"/>
      <c r="V3" s="89"/>
      <c r="W3" s="89"/>
    </row>
    <row r="4" spans="1:25" ht="15.75" customHeight="1" x14ac:dyDescent="0.2">
      <c r="A4" s="465" t="s">
        <v>292</v>
      </c>
      <c r="B4" s="465"/>
      <c r="C4" s="465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89"/>
      <c r="U4" s="89"/>
      <c r="V4" s="89"/>
      <c r="W4" s="89"/>
    </row>
    <row r="5" spans="1:25" ht="15.75" customHeight="1" thickBot="1" x14ac:dyDescent="0.25">
      <c r="A5" s="480" t="s">
        <v>262</v>
      </c>
      <c r="B5" s="480"/>
      <c r="C5" s="480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  <c r="S5" s="481"/>
      <c r="T5" s="90"/>
      <c r="U5" s="90"/>
      <c r="V5" s="90"/>
      <c r="W5" s="90"/>
    </row>
    <row r="6" spans="1:25" ht="15.75" customHeight="1" thickTop="1" thickBot="1" x14ac:dyDescent="0.25">
      <c r="A6" s="472" t="s">
        <v>13</v>
      </c>
      <c r="B6" s="475" t="s">
        <v>14</v>
      </c>
      <c r="C6" s="469" t="s">
        <v>15</v>
      </c>
      <c r="D6" s="457" t="s">
        <v>8</v>
      </c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  <c r="Q6" s="458"/>
      <c r="R6" s="458"/>
      <c r="S6" s="458"/>
      <c r="T6" s="448" t="s">
        <v>24</v>
      </c>
      <c r="U6" s="449"/>
      <c r="V6" s="449"/>
      <c r="W6" s="450"/>
      <c r="X6" s="461" t="s">
        <v>239</v>
      </c>
      <c r="Y6" s="462" t="s">
        <v>240</v>
      </c>
    </row>
    <row r="7" spans="1:25" ht="15.75" customHeight="1" x14ac:dyDescent="0.2">
      <c r="A7" s="473"/>
      <c r="B7" s="476"/>
      <c r="C7" s="470"/>
      <c r="D7" s="454" t="s">
        <v>1</v>
      </c>
      <c r="E7" s="455"/>
      <c r="F7" s="455"/>
      <c r="G7" s="456"/>
      <c r="H7" s="459" t="s">
        <v>2</v>
      </c>
      <c r="I7" s="455"/>
      <c r="J7" s="455"/>
      <c r="K7" s="460"/>
      <c r="L7" s="454" t="s">
        <v>3</v>
      </c>
      <c r="M7" s="455"/>
      <c r="N7" s="455"/>
      <c r="O7" s="456"/>
      <c r="P7" s="459" t="s">
        <v>4</v>
      </c>
      <c r="Q7" s="455"/>
      <c r="R7" s="455"/>
      <c r="S7" s="456"/>
      <c r="T7" s="451"/>
      <c r="U7" s="452"/>
      <c r="V7" s="452"/>
      <c r="W7" s="453"/>
      <c r="X7" s="461"/>
      <c r="Y7" s="462"/>
    </row>
    <row r="8" spans="1:25" ht="15.75" customHeight="1" x14ac:dyDescent="0.2">
      <c r="A8" s="473"/>
      <c r="B8" s="476"/>
      <c r="C8" s="470"/>
      <c r="D8" s="57" t="s">
        <v>9</v>
      </c>
      <c r="E8" s="57" t="s">
        <v>10</v>
      </c>
      <c r="F8" s="427" t="s">
        <v>7</v>
      </c>
      <c r="G8" s="429" t="s">
        <v>12</v>
      </c>
      <c r="H8" s="57" t="s">
        <v>9</v>
      </c>
      <c r="I8" s="57" t="s">
        <v>10</v>
      </c>
      <c r="J8" s="427" t="s">
        <v>7</v>
      </c>
      <c r="K8" s="429" t="s">
        <v>12</v>
      </c>
      <c r="L8" s="57" t="s">
        <v>9</v>
      </c>
      <c r="M8" s="57" t="s">
        <v>10</v>
      </c>
      <c r="N8" s="427" t="s">
        <v>7</v>
      </c>
      <c r="O8" s="429" t="s">
        <v>12</v>
      </c>
      <c r="P8" s="57" t="s">
        <v>9</v>
      </c>
      <c r="Q8" s="57" t="s">
        <v>10</v>
      </c>
      <c r="R8" s="427" t="s">
        <v>7</v>
      </c>
      <c r="S8" s="429" t="s">
        <v>12</v>
      </c>
      <c r="T8" s="69" t="s">
        <v>9</v>
      </c>
      <c r="U8" s="57" t="s">
        <v>10</v>
      </c>
      <c r="V8" s="427" t="s">
        <v>7</v>
      </c>
      <c r="W8" s="446" t="s">
        <v>12</v>
      </c>
      <c r="X8" s="461"/>
      <c r="Y8" s="462"/>
    </row>
    <row r="9" spans="1:25" ht="80.099999999999994" customHeight="1" thickBot="1" x14ac:dyDescent="0.25">
      <c r="A9" s="474"/>
      <c r="B9" s="477"/>
      <c r="C9" s="471"/>
      <c r="D9" s="16" t="s">
        <v>22</v>
      </c>
      <c r="E9" s="16" t="s">
        <v>22</v>
      </c>
      <c r="F9" s="428"/>
      <c r="G9" s="430"/>
      <c r="H9" s="16" t="s">
        <v>22</v>
      </c>
      <c r="I9" s="16" t="s">
        <v>22</v>
      </c>
      <c r="J9" s="428"/>
      <c r="K9" s="430"/>
      <c r="L9" s="16" t="s">
        <v>22</v>
      </c>
      <c r="M9" s="16" t="s">
        <v>22</v>
      </c>
      <c r="N9" s="428"/>
      <c r="O9" s="430"/>
      <c r="P9" s="16" t="s">
        <v>22</v>
      </c>
      <c r="Q9" s="16" t="s">
        <v>22</v>
      </c>
      <c r="R9" s="428"/>
      <c r="S9" s="430"/>
      <c r="T9" s="70" t="s">
        <v>22</v>
      </c>
      <c r="U9" s="16" t="s">
        <v>22</v>
      </c>
      <c r="V9" s="428"/>
      <c r="W9" s="447"/>
      <c r="X9" s="461"/>
      <c r="Y9" s="462"/>
    </row>
    <row r="10" spans="1:25" s="11" customFormat="1" ht="15.75" customHeight="1" thickBot="1" x14ac:dyDescent="0.35">
      <c r="A10" s="50"/>
      <c r="B10" s="51"/>
      <c r="C10" s="52" t="s">
        <v>19</v>
      </c>
      <c r="D10" s="53">
        <f>szakon_kozos!D63</f>
        <v>42</v>
      </c>
      <c r="E10" s="53">
        <f>szakon_kozos!E63</f>
        <v>54</v>
      </c>
      <c r="F10" s="53">
        <f>szakon_kozos!F63</f>
        <v>24</v>
      </c>
      <c r="G10" s="54" t="s">
        <v>28</v>
      </c>
      <c r="H10" s="53">
        <f>szakon_kozos!H63</f>
        <v>58</v>
      </c>
      <c r="I10" s="53">
        <f>szakon_kozos!I63</f>
        <v>32</v>
      </c>
      <c r="J10" s="53">
        <f>szakon_kozos!J63</f>
        <v>24</v>
      </c>
      <c r="K10" s="54" t="s">
        <v>28</v>
      </c>
      <c r="L10" s="53">
        <f>szakon_kozos!L63</f>
        <v>42</v>
      </c>
      <c r="M10" s="53">
        <f>szakon_kozos!M63</f>
        <v>32</v>
      </c>
      <c r="N10" s="53">
        <f>szakon_kozos!N63</f>
        <v>21</v>
      </c>
      <c r="O10" s="54" t="s">
        <v>28</v>
      </c>
      <c r="P10" s="53">
        <f>szakon_kozos!P63</f>
        <v>82</v>
      </c>
      <c r="Q10" s="53">
        <f>szakon_kozos!Q63</f>
        <v>16</v>
      </c>
      <c r="R10" s="53">
        <f>szakon_kozos!R63</f>
        <v>28</v>
      </c>
      <c r="S10" s="54" t="s">
        <v>28</v>
      </c>
      <c r="T10" s="53">
        <f>szakon_kozos!T63</f>
        <v>224</v>
      </c>
      <c r="U10" s="53">
        <f>szakon_kozos!U63</f>
        <v>134</v>
      </c>
      <c r="V10" s="53">
        <f>SUM(F10,J10,N10,R10)</f>
        <v>97</v>
      </c>
      <c r="W10" s="104" t="s">
        <v>28</v>
      </c>
      <c r="X10" s="124"/>
      <c r="Y10" s="124"/>
    </row>
    <row r="11" spans="1:25" s="11" customFormat="1" ht="15.75" customHeight="1" x14ac:dyDescent="0.3">
      <c r="A11" s="36">
        <v>2</v>
      </c>
      <c r="B11" s="17"/>
      <c r="C11" s="87" t="s">
        <v>59</v>
      </c>
      <c r="D11" s="37"/>
      <c r="E11" s="38"/>
      <c r="F11" s="38"/>
      <c r="G11" s="39"/>
      <c r="H11" s="38"/>
      <c r="I11" s="38"/>
      <c r="J11" s="38"/>
      <c r="K11" s="39"/>
      <c r="L11" s="38"/>
      <c r="M11" s="38"/>
      <c r="N11" s="38"/>
      <c r="O11" s="39"/>
      <c r="P11" s="38"/>
      <c r="Q11" s="38"/>
      <c r="R11" s="38"/>
      <c r="S11" s="39"/>
      <c r="T11" s="71"/>
      <c r="U11" s="44"/>
      <c r="V11" s="44"/>
      <c r="W11" s="45"/>
      <c r="X11" s="124"/>
      <c r="Y11" s="124"/>
    </row>
    <row r="12" spans="1:25" s="138" customFormat="1" ht="15.75" customHeight="1" x14ac:dyDescent="0.25">
      <c r="A12" s="332" t="s">
        <v>186</v>
      </c>
      <c r="B12" s="140" t="s">
        <v>43</v>
      </c>
      <c r="C12" s="363" t="s">
        <v>327</v>
      </c>
      <c r="D12" s="141">
        <v>10</v>
      </c>
      <c r="E12" s="142"/>
      <c r="F12" s="132">
        <v>2</v>
      </c>
      <c r="G12" s="132" t="s">
        <v>69</v>
      </c>
      <c r="H12" s="141"/>
      <c r="I12" s="142"/>
      <c r="J12" s="132"/>
      <c r="K12" s="132"/>
      <c r="L12" s="141"/>
      <c r="M12" s="142"/>
      <c r="N12" s="132"/>
      <c r="O12" s="132"/>
      <c r="P12" s="141"/>
      <c r="Q12" s="142"/>
      <c r="R12" s="132"/>
      <c r="S12" s="132" t="s">
        <v>65</v>
      </c>
      <c r="T12" s="134">
        <f t="shared" ref="T12:V21" si="0">IF(D12+H12+L12+P12=0,"",D12+H12+L12+P12)</f>
        <v>10</v>
      </c>
      <c r="U12" s="135" t="str">
        <f t="shared" si="0"/>
        <v/>
      </c>
      <c r="V12" s="135">
        <f t="shared" si="0"/>
        <v>2</v>
      </c>
      <c r="W12" s="146" t="s">
        <v>28</v>
      </c>
      <c r="X12" s="358" t="s">
        <v>351</v>
      </c>
      <c r="Y12" s="139" t="s">
        <v>252</v>
      </c>
    </row>
    <row r="13" spans="1:25" s="138" customFormat="1" ht="15.75" customHeight="1" x14ac:dyDescent="0.25">
      <c r="A13" s="332" t="s">
        <v>187</v>
      </c>
      <c r="B13" s="140" t="s">
        <v>43</v>
      </c>
      <c r="C13" s="363" t="s">
        <v>328</v>
      </c>
      <c r="D13" s="141">
        <v>10</v>
      </c>
      <c r="E13" s="142"/>
      <c r="F13" s="132">
        <v>2</v>
      </c>
      <c r="G13" s="132" t="s">
        <v>66</v>
      </c>
      <c r="H13" s="141"/>
      <c r="I13" s="142"/>
      <c r="J13" s="132"/>
      <c r="K13" s="132"/>
      <c r="L13" s="141"/>
      <c r="M13" s="142"/>
      <c r="N13" s="132"/>
      <c r="O13" s="132"/>
      <c r="P13" s="141"/>
      <c r="Q13" s="142"/>
      <c r="R13" s="132"/>
      <c r="S13" s="132"/>
      <c r="T13" s="134">
        <f t="shared" si="0"/>
        <v>10</v>
      </c>
      <c r="U13" s="135" t="str">
        <f t="shared" si="0"/>
        <v/>
      </c>
      <c r="V13" s="135">
        <f t="shared" si="0"/>
        <v>2</v>
      </c>
      <c r="W13" s="146" t="s">
        <v>28</v>
      </c>
      <c r="X13" s="358" t="s">
        <v>351</v>
      </c>
      <c r="Y13" s="139" t="s">
        <v>252</v>
      </c>
    </row>
    <row r="14" spans="1:25" s="138" customFormat="1" ht="15.75" customHeight="1" x14ac:dyDescent="0.25">
      <c r="A14" s="332" t="s">
        <v>188</v>
      </c>
      <c r="B14" s="140" t="s">
        <v>43</v>
      </c>
      <c r="C14" s="363" t="s">
        <v>329</v>
      </c>
      <c r="D14" s="141">
        <v>6</v>
      </c>
      <c r="E14" s="142"/>
      <c r="F14" s="132">
        <v>2</v>
      </c>
      <c r="G14" s="132" t="s">
        <v>280</v>
      </c>
      <c r="H14" s="141"/>
      <c r="I14" s="142"/>
      <c r="J14" s="132"/>
      <c r="K14" s="132"/>
      <c r="L14" s="141"/>
      <c r="M14" s="142"/>
      <c r="N14" s="132"/>
      <c r="O14" s="132"/>
      <c r="P14" s="141"/>
      <c r="Q14" s="142"/>
      <c r="R14" s="132"/>
      <c r="S14" s="132" t="s">
        <v>65</v>
      </c>
      <c r="T14" s="134">
        <f t="shared" si="0"/>
        <v>6</v>
      </c>
      <c r="U14" s="135" t="str">
        <f t="shared" si="0"/>
        <v/>
      </c>
      <c r="V14" s="135">
        <f t="shared" si="0"/>
        <v>2</v>
      </c>
      <c r="W14" s="146" t="s">
        <v>28</v>
      </c>
      <c r="X14" s="358" t="s">
        <v>351</v>
      </c>
      <c r="Y14" s="139" t="s">
        <v>252</v>
      </c>
    </row>
    <row r="15" spans="1:25" s="138" customFormat="1" ht="15.75" customHeight="1" x14ac:dyDescent="0.25">
      <c r="A15" s="332" t="s">
        <v>189</v>
      </c>
      <c r="B15" s="140" t="s">
        <v>43</v>
      </c>
      <c r="C15" s="363" t="s">
        <v>190</v>
      </c>
      <c r="D15" s="141">
        <v>6</v>
      </c>
      <c r="E15" s="142"/>
      <c r="F15" s="132">
        <v>2</v>
      </c>
      <c r="G15" s="132" t="s">
        <v>66</v>
      </c>
      <c r="H15" s="141"/>
      <c r="I15" s="142"/>
      <c r="J15" s="132"/>
      <c r="K15" s="132"/>
      <c r="L15" s="141"/>
      <c r="M15" s="142"/>
      <c r="N15" s="132"/>
      <c r="O15" s="132"/>
      <c r="P15" s="141"/>
      <c r="Q15" s="142"/>
      <c r="R15" s="132"/>
      <c r="S15" s="132"/>
      <c r="T15" s="134">
        <f t="shared" si="0"/>
        <v>6</v>
      </c>
      <c r="U15" s="135" t="str">
        <f t="shared" si="0"/>
        <v/>
      </c>
      <c r="V15" s="135">
        <f t="shared" si="0"/>
        <v>2</v>
      </c>
      <c r="W15" s="146" t="s">
        <v>28</v>
      </c>
      <c r="X15" s="358" t="s">
        <v>351</v>
      </c>
      <c r="Y15" s="139" t="s">
        <v>252</v>
      </c>
    </row>
    <row r="16" spans="1:25" s="138" customFormat="1" ht="15.75" customHeight="1" x14ac:dyDescent="0.25">
      <c r="A16" s="332" t="s">
        <v>191</v>
      </c>
      <c r="B16" s="140" t="s">
        <v>43</v>
      </c>
      <c r="C16" s="363" t="s">
        <v>330</v>
      </c>
      <c r="D16" s="141"/>
      <c r="E16" s="142"/>
      <c r="F16" s="132"/>
      <c r="G16" s="132"/>
      <c r="H16" s="141">
        <v>6</v>
      </c>
      <c r="I16" s="142"/>
      <c r="J16" s="132">
        <v>2</v>
      </c>
      <c r="K16" s="132" t="s">
        <v>66</v>
      </c>
      <c r="L16" s="141"/>
      <c r="M16" s="142"/>
      <c r="N16" s="132"/>
      <c r="O16" s="132"/>
      <c r="P16" s="141"/>
      <c r="Q16" s="142"/>
      <c r="R16" s="132"/>
      <c r="S16" s="132"/>
      <c r="T16" s="134">
        <f t="shared" si="0"/>
        <v>6</v>
      </c>
      <c r="U16" s="135" t="str">
        <f t="shared" si="0"/>
        <v/>
      </c>
      <c r="V16" s="135">
        <f t="shared" si="0"/>
        <v>2</v>
      </c>
      <c r="W16" s="146" t="s">
        <v>28</v>
      </c>
      <c r="X16" s="358" t="s">
        <v>351</v>
      </c>
      <c r="Y16" s="139" t="s">
        <v>248</v>
      </c>
    </row>
    <row r="17" spans="1:25" s="138" customFormat="1" ht="15.75" customHeight="1" x14ac:dyDescent="0.25">
      <c r="A17" s="332" t="s">
        <v>193</v>
      </c>
      <c r="B17" s="306" t="s">
        <v>43</v>
      </c>
      <c r="C17" s="363" t="s">
        <v>194</v>
      </c>
      <c r="D17" s="141"/>
      <c r="E17" s="142"/>
      <c r="F17" s="132"/>
      <c r="G17" s="132"/>
      <c r="H17" s="335">
        <v>16</v>
      </c>
      <c r="I17" s="336">
        <v>16</v>
      </c>
      <c r="J17" s="132">
        <v>4</v>
      </c>
      <c r="K17" s="132" t="s">
        <v>69</v>
      </c>
      <c r="L17" s="141"/>
      <c r="M17" s="142"/>
      <c r="N17" s="132"/>
      <c r="O17" s="132"/>
      <c r="P17" s="141"/>
      <c r="Q17" s="142"/>
      <c r="R17" s="132"/>
      <c r="S17" s="132" t="s">
        <v>65</v>
      </c>
      <c r="T17" s="134">
        <f t="shared" si="0"/>
        <v>16</v>
      </c>
      <c r="U17" s="135">
        <f t="shared" si="0"/>
        <v>16</v>
      </c>
      <c r="V17" s="135">
        <f t="shared" si="0"/>
        <v>4</v>
      </c>
      <c r="W17" s="146" t="s">
        <v>28</v>
      </c>
      <c r="X17" s="358" t="s">
        <v>351</v>
      </c>
      <c r="Y17" s="139" t="s">
        <v>252</v>
      </c>
    </row>
    <row r="18" spans="1:25" s="138" customFormat="1" ht="15.75" customHeight="1" x14ac:dyDescent="0.25">
      <c r="A18" s="332" t="s">
        <v>195</v>
      </c>
      <c r="B18" s="140" t="s">
        <v>43</v>
      </c>
      <c r="C18" s="363" t="s">
        <v>196</v>
      </c>
      <c r="D18" s="141"/>
      <c r="E18" s="142"/>
      <c r="F18" s="132"/>
      <c r="G18" s="132"/>
      <c r="H18" s="141"/>
      <c r="I18" s="142"/>
      <c r="J18" s="132"/>
      <c r="K18" s="132"/>
      <c r="L18" s="141">
        <v>10</v>
      </c>
      <c r="M18" s="142">
        <v>10</v>
      </c>
      <c r="N18" s="132">
        <v>3</v>
      </c>
      <c r="O18" s="132" t="s">
        <v>69</v>
      </c>
      <c r="P18" s="141"/>
      <c r="Q18" s="142"/>
      <c r="R18" s="132"/>
      <c r="S18" s="132" t="s">
        <v>65</v>
      </c>
      <c r="T18" s="134">
        <f t="shared" si="0"/>
        <v>10</v>
      </c>
      <c r="U18" s="135">
        <f t="shared" si="0"/>
        <v>10</v>
      </c>
      <c r="V18" s="135">
        <f t="shared" si="0"/>
        <v>3</v>
      </c>
      <c r="W18" s="146" t="s">
        <v>28</v>
      </c>
      <c r="X18" s="358" t="s">
        <v>351</v>
      </c>
      <c r="Y18" s="139" t="s">
        <v>252</v>
      </c>
    </row>
    <row r="19" spans="1:25" s="138" customFormat="1" ht="15.75" customHeight="1" x14ac:dyDescent="0.25">
      <c r="A19" s="332" t="s">
        <v>197</v>
      </c>
      <c r="B19" s="140" t="s">
        <v>43</v>
      </c>
      <c r="C19" s="363" t="s">
        <v>198</v>
      </c>
      <c r="D19" s="141"/>
      <c r="E19" s="142"/>
      <c r="F19" s="132"/>
      <c r="G19" s="132"/>
      <c r="H19" s="141"/>
      <c r="I19" s="142"/>
      <c r="J19" s="132"/>
      <c r="K19" s="132"/>
      <c r="L19" s="141">
        <v>6</v>
      </c>
      <c r="M19" s="142"/>
      <c r="N19" s="132">
        <v>2</v>
      </c>
      <c r="O19" s="132" t="s">
        <v>69</v>
      </c>
      <c r="P19" s="141"/>
      <c r="Q19" s="142"/>
      <c r="R19" s="132"/>
      <c r="S19" s="132" t="s">
        <v>65</v>
      </c>
      <c r="T19" s="134">
        <f t="shared" si="0"/>
        <v>6</v>
      </c>
      <c r="U19" s="135" t="str">
        <f t="shared" si="0"/>
        <v/>
      </c>
      <c r="V19" s="135">
        <f t="shared" si="0"/>
        <v>2</v>
      </c>
      <c r="W19" s="146" t="s">
        <v>28</v>
      </c>
      <c r="X19" s="364" t="s">
        <v>358</v>
      </c>
      <c r="Y19" s="139" t="s">
        <v>305</v>
      </c>
    </row>
    <row r="20" spans="1:25" s="138" customFormat="1" ht="15.75" customHeight="1" x14ac:dyDescent="0.25">
      <c r="A20" s="332" t="s">
        <v>199</v>
      </c>
      <c r="B20" s="140" t="s">
        <v>43</v>
      </c>
      <c r="C20" s="363" t="s">
        <v>200</v>
      </c>
      <c r="D20" s="141"/>
      <c r="E20" s="142"/>
      <c r="F20" s="132"/>
      <c r="G20" s="132"/>
      <c r="H20" s="141"/>
      <c r="I20" s="142"/>
      <c r="J20" s="132"/>
      <c r="K20" s="132"/>
      <c r="L20" s="141"/>
      <c r="M20" s="142"/>
      <c r="N20" s="132"/>
      <c r="O20" s="132"/>
      <c r="P20" s="141">
        <v>10</v>
      </c>
      <c r="Q20" s="142"/>
      <c r="R20" s="132">
        <v>2</v>
      </c>
      <c r="S20" s="132" t="s">
        <v>69</v>
      </c>
      <c r="T20" s="134">
        <f t="shared" si="0"/>
        <v>10</v>
      </c>
      <c r="U20" s="152" t="str">
        <f t="shared" si="0"/>
        <v/>
      </c>
      <c r="V20" s="152">
        <f t="shared" si="0"/>
        <v>2</v>
      </c>
      <c r="W20" s="307" t="s">
        <v>28</v>
      </c>
      <c r="X20" s="358" t="s">
        <v>351</v>
      </c>
      <c r="Y20" s="139" t="s">
        <v>252</v>
      </c>
    </row>
    <row r="21" spans="1:25" s="138" customFormat="1" ht="15.75" customHeight="1" x14ac:dyDescent="0.25">
      <c r="A21" s="332" t="s">
        <v>201</v>
      </c>
      <c r="B21" s="140" t="s">
        <v>43</v>
      </c>
      <c r="C21" s="363" t="s">
        <v>331</v>
      </c>
      <c r="D21" s="141"/>
      <c r="E21" s="142"/>
      <c r="F21" s="132"/>
      <c r="G21" s="132"/>
      <c r="H21" s="141"/>
      <c r="I21" s="142"/>
      <c r="J21" s="132"/>
      <c r="K21" s="132"/>
      <c r="L21" s="335">
        <v>16</v>
      </c>
      <c r="M21" s="142"/>
      <c r="N21" s="132">
        <v>2</v>
      </c>
      <c r="O21" s="132" t="s">
        <v>66</v>
      </c>
      <c r="P21" s="141"/>
      <c r="Q21" s="142"/>
      <c r="R21" s="132"/>
      <c r="S21" s="132"/>
      <c r="T21" s="134">
        <f t="shared" si="0"/>
        <v>16</v>
      </c>
      <c r="U21" s="152" t="str">
        <f t="shared" si="0"/>
        <v/>
      </c>
      <c r="V21" s="152">
        <f t="shared" si="0"/>
        <v>2</v>
      </c>
      <c r="W21" s="307" t="s">
        <v>28</v>
      </c>
      <c r="X21" s="358" t="s">
        <v>351</v>
      </c>
      <c r="Y21" s="139" t="s">
        <v>252</v>
      </c>
    </row>
    <row r="22" spans="1:25" s="11" customFormat="1" ht="15.75" customHeight="1" thickBot="1" x14ac:dyDescent="0.35">
      <c r="A22" s="20"/>
      <c r="B22" s="82"/>
      <c r="C22" s="83" t="s">
        <v>60</v>
      </c>
      <c r="D22" s="22">
        <f>SUM(D12:D21)</f>
        <v>32</v>
      </c>
      <c r="E22" s="22">
        <f>SUM(E12:E21)</f>
        <v>0</v>
      </c>
      <c r="F22" s="22">
        <f>SUM(F12:F21)</f>
        <v>8</v>
      </c>
      <c r="G22" s="24" t="s">
        <v>28</v>
      </c>
      <c r="H22" s="123">
        <f>SUM(H12:H21)</f>
        <v>22</v>
      </c>
      <c r="I22" s="22">
        <f>SUM(I12:I21)</f>
        <v>16</v>
      </c>
      <c r="J22" s="22">
        <f>SUM(J12:J21)</f>
        <v>6</v>
      </c>
      <c r="K22" s="24" t="s">
        <v>28</v>
      </c>
      <c r="L22" s="23">
        <f>SUM(L12:L19)</f>
        <v>16</v>
      </c>
      <c r="M22" s="22">
        <f>SUM(M12:M19)</f>
        <v>10</v>
      </c>
      <c r="N22" s="22">
        <f>SUM(N17:N21)</f>
        <v>7</v>
      </c>
      <c r="O22" s="24" t="s">
        <v>28</v>
      </c>
      <c r="P22" s="123">
        <f>SUM(P12:P21)</f>
        <v>10</v>
      </c>
      <c r="Q22" s="22">
        <f>SUM(Q12:Q21)</f>
        <v>0</v>
      </c>
      <c r="R22" s="22">
        <f>SUM(R12:R21)</f>
        <v>2</v>
      </c>
      <c r="S22" s="91" t="s">
        <v>28</v>
      </c>
      <c r="T22" s="25">
        <f>SUM(T12:T19)</f>
        <v>70</v>
      </c>
      <c r="U22" s="22">
        <f>SUM(U12:U19)</f>
        <v>26</v>
      </c>
      <c r="V22" s="22">
        <f>SUM(V12:V21)</f>
        <v>23</v>
      </c>
      <c r="W22" s="91" t="s">
        <v>28</v>
      </c>
    </row>
    <row r="23" spans="1:25" s="11" customFormat="1" ht="15.75" customHeight="1" thickBot="1" x14ac:dyDescent="0.35">
      <c r="A23" s="48"/>
      <c r="B23" s="49"/>
      <c r="C23" s="35" t="s">
        <v>21</v>
      </c>
      <c r="D23" s="53">
        <f>D10+D22</f>
        <v>74</v>
      </c>
      <c r="E23" s="34">
        <f>E10+E22</f>
        <v>54</v>
      </c>
      <c r="F23" s="34">
        <f>F10+F22</f>
        <v>32</v>
      </c>
      <c r="G23" s="55" t="s">
        <v>28</v>
      </c>
      <c r="H23" s="53">
        <f>H10+H22</f>
        <v>80</v>
      </c>
      <c r="I23" s="34">
        <f>I10+I22</f>
        <v>48</v>
      </c>
      <c r="J23" s="34">
        <f>J10+J22</f>
        <v>30</v>
      </c>
      <c r="K23" s="55" t="s">
        <v>28</v>
      </c>
      <c r="L23" s="53">
        <f>L10+L22</f>
        <v>58</v>
      </c>
      <c r="M23" s="34">
        <f>M10+M22</f>
        <v>42</v>
      </c>
      <c r="N23" s="34">
        <f>N10+N22</f>
        <v>28</v>
      </c>
      <c r="O23" s="55" t="s">
        <v>28</v>
      </c>
      <c r="P23" s="53">
        <f>P10+P22</f>
        <v>92</v>
      </c>
      <c r="Q23" s="34">
        <f>Q10+Q22</f>
        <v>16</v>
      </c>
      <c r="R23" s="34">
        <f>R10+R22</f>
        <v>30</v>
      </c>
      <c r="S23" s="55" t="s">
        <v>28</v>
      </c>
      <c r="T23" s="121">
        <f>IF(D23+H23+L23+P23=0,"",D23+H23+L23+P23)</f>
        <v>304</v>
      </c>
      <c r="U23" s="121">
        <f>IF(E23+I23+M23+Q23=0,"",E23+I23+M23+Q23)</f>
        <v>160</v>
      </c>
      <c r="V23" s="121">
        <f>V10+V22</f>
        <v>120</v>
      </c>
      <c r="W23" s="56" t="s">
        <v>28</v>
      </c>
    </row>
    <row r="24" spans="1:25" s="11" customFormat="1" ht="9.9499999999999993" customHeight="1" thickBot="1" x14ac:dyDescent="0.35">
      <c r="A24" s="440"/>
      <c r="B24" s="441"/>
      <c r="C24" s="441"/>
      <c r="D24" s="441"/>
      <c r="E24" s="441"/>
      <c r="F24" s="441"/>
      <c r="G24" s="441"/>
      <c r="H24" s="441"/>
      <c r="I24" s="441"/>
      <c r="J24" s="441"/>
      <c r="K24" s="441"/>
      <c r="L24" s="441"/>
      <c r="M24" s="441"/>
      <c r="N24" s="441"/>
      <c r="O24" s="441"/>
      <c r="P24" s="441"/>
      <c r="Q24" s="441"/>
      <c r="R24" s="441"/>
      <c r="S24" s="441"/>
      <c r="T24" s="71"/>
      <c r="U24" s="44"/>
      <c r="V24" s="44"/>
      <c r="W24" s="81"/>
    </row>
    <row r="25" spans="1:25" ht="15.75" customHeight="1" x14ac:dyDescent="0.3">
      <c r="A25" s="26" t="s">
        <v>202</v>
      </c>
      <c r="B25" s="27"/>
      <c r="C25" s="28" t="s">
        <v>5</v>
      </c>
      <c r="D25" s="444"/>
      <c r="E25" s="445"/>
      <c r="F25" s="445"/>
      <c r="G25" s="445"/>
      <c r="H25" s="445"/>
      <c r="I25" s="445"/>
      <c r="J25" s="445"/>
      <c r="K25" s="445"/>
      <c r="L25" s="445"/>
      <c r="M25" s="445"/>
      <c r="N25" s="445"/>
      <c r="O25" s="445"/>
      <c r="P25" s="445"/>
      <c r="Q25" s="445"/>
      <c r="R25" s="445"/>
      <c r="S25" s="445"/>
      <c r="T25" s="106"/>
      <c r="U25" s="105"/>
      <c r="V25" s="105"/>
      <c r="W25" s="107"/>
    </row>
    <row r="26" spans="1:25" ht="15.75" customHeight="1" thickBot="1" x14ac:dyDescent="0.3">
      <c r="A26" s="125" t="s">
        <v>270</v>
      </c>
      <c r="B26" s="94" t="s">
        <v>0</v>
      </c>
      <c r="C26" s="126" t="s">
        <v>271</v>
      </c>
      <c r="D26" s="10"/>
      <c r="E26" s="9"/>
      <c r="F26" s="92" t="s">
        <v>28</v>
      </c>
      <c r="G26" s="93" t="s">
        <v>28</v>
      </c>
      <c r="H26" s="10"/>
      <c r="I26" s="9"/>
      <c r="J26" s="92" t="s">
        <v>28</v>
      </c>
      <c r="K26" s="93" t="s">
        <v>28</v>
      </c>
      <c r="L26" s="10"/>
      <c r="M26" s="9"/>
      <c r="N26" s="92" t="s">
        <v>28</v>
      </c>
      <c r="O26" s="93" t="s">
        <v>28</v>
      </c>
      <c r="P26" s="10"/>
      <c r="Q26" s="9"/>
      <c r="R26" s="92" t="s">
        <v>28</v>
      </c>
      <c r="S26" s="93" t="s">
        <v>28</v>
      </c>
      <c r="T26" s="73" t="str">
        <f t="shared" ref="T26:U28" si="1">IF(D26+H26+L26+P26=0,"",D26+H26+L26+P26)</f>
        <v/>
      </c>
      <c r="U26" s="46" t="str">
        <f t="shared" si="1"/>
        <v/>
      </c>
      <c r="V26" s="94" t="s">
        <v>28</v>
      </c>
      <c r="W26" s="59" t="s">
        <v>28</v>
      </c>
    </row>
    <row r="27" spans="1:25" ht="15.75" customHeight="1" thickBot="1" x14ac:dyDescent="0.3">
      <c r="A27" s="30"/>
      <c r="B27" s="31"/>
      <c r="C27" s="86" t="s">
        <v>20</v>
      </c>
      <c r="D27" s="95">
        <f>SUM(D26:D26)</f>
        <v>0</v>
      </c>
      <c r="E27" s="96">
        <f>SUM(E26:E26)</f>
        <v>0</v>
      </c>
      <c r="F27" s="84" t="s">
        <v>28</v>
      </c>
      <c r="G27" s="97" t="s">
        <v>28</v>
      </c>
      <c r="H27" s="98">
        <f>SUM(H26:H26)</f>
        <v>0</v>
      </c>
      <c r="I27" s="96">
        <f>SUM(I26:I26)</f>
        <v>0</v>
      </c>
      <c r="J27" s="84" t="s">
        <v>28</v>
      </c>
      <c r="K27" s="97" t="s">
        <v>28</v>
      </c>
      <c r="L27" s="95">
        <f>SUM(L26:L26)</f>
        <v>0</v>
      </c>
      <c r="M27" s="96">
        <f>SUM(M26:M26)</f>
        <v>0</v>
      </c>
      <c r="N27" s="84" t="s">
        <v>28</v>
      </c>
      <c r="O27" s="97" t="s">
        <v>28</v>
      </c>
      <c r="P27" s="98">
        <f>SUM(P26:P26)</f>
        <v>0</v>
      </c>
      <c r="Q27" s="96">
        <f>SUM(Q26:Q26)</f>
        <v>0</v>
      </c>
      <c r="R27" s="84" t="s">
        <v>28</v>
      </c>
      <c r="S27" s="97" t="s">
        <v>28</v>
      </c>
      <c r="T27" s="58" t="str">
        <f t="shared" si="1"/>
        <v/>
      </c>
      <c r="U27" s="47" t="str">
        <f t="shared" si="1"/>
        <v/>
      </c>
      <c r="V27" s="84" t="s">
        <v>28</v>
      </c>
      <c r="W27" s="61" t="s">
        <v>28</v>
      </c>
    </row>
    <row r="28" spans="1:25" ht="15.75" customHeight="1" thickBot="1" x14ac:dyDescent="0.35">
      <c r="A28" s="15"/>
      <c r="B28" s="29"/>
      <c r="C28" s="41" t="s">
        <v>16</v>
      </c>
      <c r="D28" s="99">
        <f>D23+D27</f>
        <v>74</v>
      </c>
      <c r="E28" s="100">
        <f>E23+E27</f>
        <v>54</v>
      </c>
      <c r="F28" s="85" t="s">
        <v>28</v>
      </c>
      <c r="G28" s="101" t="s">
        <v>28</v>
      </c>
      <c r="H28" s="102">
        <f>H23+H27</f>
        <v>80</v>
      </c>
      <c r="I28" s="100">
        <f>I23+I27</f>
        <v>48</v>
      </c>
      <c r="J28" s="85" t="s">
        <v>28</v>
      </c>
      <c r="K28" s="101" t="s">
        <v>28</v>
      </c>
      <c r="L28" s="99">
        <f>L23+L27</f>
        <v>58</v>
      </c>
      <c r="M28" s="100">
        <f>M23+M27</f>
        <v>42</v>
      </c>
      <c r="N28" s="85" t="s">
        <v>28</v>
      </c>
      <c r="O28" s="101" t="s">
        <v>28</v>
      </c>
      <c r="P28" s="102">
        <f>P23+P27</f>
        <v>92</v>
      </c>
      <c r="Q28" s="100">
        <f>Q23+Q27</f>
        <v>16</v>
      </c>
      <c r="R28" s="85" t="s">
        <v>28</v>
      </c>
      <c r="S28" s="101" t="s">
        <v>28</v>
      </c>
      <c r="T28" s="112">
        <f t="shared" si="1"/>
        <v>304</v>
      </c>
      <c r="U28" s="113">
        <f t="shared" si="1"/>
        <v>160</v>
      </c>
      <c r="V28" s="85" t="s">
        <v>28</v>
      </c>
      <c r="W28" s="60" t="s">
        <v>28</v>
      </c>
    </row>
    <row r="29" spans="1:25" ht="15.75" customHeight="1" thickTop="1" x14ac:dyDescent="0.3">
      <c r="A29" s="32" t="s">
        <v>203</v>
      </c>
      <c r="B29" s="33"/>
      <c r="C29" s="40" t="s">
        <v>6</v>
      </c>
      <c r="D29" s="444"/>
      <c r="E29" s="445"/>
      <c r="F29" s="445"/>
      <c r="G29" s="445"/>
      <c r="H29" s="445"/>
      <c r="I29" s="445"/>
      <c r="J29" s="445"/>
      <c r="K29" s="445"/>
      <c r="L29" s="445"/>
      <c r="M29" s="445"/>
      <c r="N29" s="445"/>
      <c r="O29" s="445"/>
      <c r="P29" s="445"/>
      <c r="Q29" s="445"/>
      <c r="R29" s="445"/>
      <c r="S29" s="445"/>
      <c r="T29" s="78"/>
      <c r="U29" s="79"/>
      <c r="V29" s="79"/>
      <c r="W29" s="80"/>
    </row>
    <row r="30" spans="1:25" s="4" customFormat="1" ht="15.75" customHeight="1" thickBot="1" x14ac:dyDescent="0.3">
      <c r="A30" s="88"/>
      <c r="B30" s="94" t="s">
        <v>34</v>
      </c>
      <c r="C30" s="12"/>
      <c r="D30" s="9"/>
      <c r="E30" s="9"/>
      <c r="F30" s="9"/>
      <c r="G30" s="42"/>
      <c r="H30" s="9"/>
      <c r="I30" s="9"/>
      <c r="J30" s="9"/>
      <c r="K30" s="42"/>
      <c r="L30" s="9"/>
      <c r="M30" s="9"/>
      <c r="N30" s="9"/>
      <c r="O30" s="42"/>
      <c r="P30" s="9"/>
      <c r="Q30" s="9"/>
      <c r="R30" s="9"/>
      <c r="S30" s="42"/>
      <c r="T30" s="72"/>
      <c r="U30" s="18"/>
      <c r="V30" s="18"/>
      <c r="W30" s="19"/>
    </row>
    <row r="31" spans="1:25" s="4" customFormat="1" ht="9.9499999999999993" customHeight="1" thickTop="1" thickBot="1" x14ac:dyDescent="0.25">
      <c r="A31" s="433"/>
      <c r="B31" s="434"/>
      <c r="C31" s="434"/>
      <c r="D31" s="434"/>
      <c r="E31" s="434"/>
      <c r="F31" s="434"/>
      <c r="G31" s="434"/>
      <c r="H31" s="434"/>
      <c r="I31" s="434"/>
      <c r="J31" s="434"/>
      <c r="K31" s="434"/>
      <c r="L31" s="434"/>
      <c r="M31" s="434"/>
      <c r="N31" s="434"/>
      <c r="O31" s="434"/>
      <c r="P31" s="434"/>
      <c r="Q31" s="434"/>
      <c r="R31" s="434"/>
      <c r="S31" s="434"/>
      <c r="T31" s="74"/>
      <c r="U31" s="75"/>
      <c r="V31" s="75"/>
      <c r="W31" s="76"/>
    </row>
    <row r="32" spans="1:25" s="4" customFormat="1" ht="9.9499999999999993" customHeight="1" thickTop="1" x14ac:dyDescent="0.2">
      <c r="A32" s="435"/>
      <c r="B32" s="436"/>
      <c r="C32" s="436"/>
      <c r="D32" s="436"/>
      <c r="E32" s="436"/>
      <c r="F32" s="436"/>
      <c r="G32" s="436"/>
      <c r="H32" s="436"/>
      <c r="I32" s="436"/>
      <c r="J32" s="436"/>
      <c r="K32" s="436"/>
      <c r="L32" s="436"/>
      <c r="M32" s="436"/>
      <c r="N32" s="436"/>
      <c r="O32" s="436"/>
      <c r="P32" s="436"/>
      <c r="Q32" s="436"/>
      <c r="R32" s="436"/>
      <c r="S32" s="436"/>
      <c r="T32" s="68"/>
      <c r="U32" s="67"/>
      <c r="V32" s="67"/>
      <c r="W32" s="77"/>
    </row>
    <row r="33" spans="1:23" s="4" customFormat="1" ht="15.75" customHeight="1" x14ac:dyDescent="0.2">
      <c r="A33" s="431" t="s">
        <v>35</v>
      </c>
      <c r="B33" s="432"/>
      <c r="C33" s="432"/>
      <c r="D33" s="432"/>
      <c r="E33" s="432"/>
      <c r="F33" s="432"/>
      <c r="G33" s="432"/>
      <c r="H33" s="432"/>
      <c r="I33" s="432"/>
      <c r="J33" s="432"/>
      <c r="K33" s="432"/>
      <c r="L33" s="432"/>
      <c r="M33" s="432"/>
      <c r="N33" s="432"/>
      <c r="O33" s="432"/>
      <c r="P33" s="432"/>
      <c r="Q33" s="432"/>
      <c r="R33" s="432"/>
      <c r="S33" s="432"/>
      <c r="T33" s="68"/>
      <c r="U33" s="67"/>
      <c r="V33" s="67"/>
      <c r="W33" s="77"/>
    </row>
    <row r="34" spans="1:23" s="4" customFormat="1" ht="15.75" customHeight="1" x14ac:dyDescent="0.25">
      <c r="A34" s="14"/>
      <c r="B34" s="94"/>
      <c r="C34" s="13" t="s">
        <v>25</v>
      </c>
      <c r="D34" s="65"/>
      <c r="E34" s="66"/>
      <c r="F34" s="18"/>
      <c r="G34" s="43">
        <f>COUNTIF(G$12:G$31,"A")</f>
        <v>0</v>
      </c>
      <c r="H34" s="65"/>
      <c r="I34" s="66"/>
      <c r="J34" s="18"/>
      <c r="K34" s="43">
        <f>COUNTIF(K$12:K$31,"A")</f>
        <v>0</v>
      </c>
      <c r="L34" s="65"/>
      <c r="M34" s="66"/>
      <c r="N34" s="18"/>
      <c r="O34" s="43">
        <f>COUNTIF(O$12:O$31,"A")</f>
        <v>0</v>
      </c>
      <c r="P34" s="65"/>
      <c r="Q34" s="66"/>
      <c r="R34" s="18"/>
      <c r="S34" s="43">
        <f>COUNTIF(S$12:S$31,"A")</f>
        <v>0</v>
      </c>
      <c r="T34" s="108"/>
      <c r="U34" s="109"/>
      <c r="V34" s="110"/>
      <c r="W34" s="103">
        <f>SUM($G34,$K34,$O34,$S34)</f>
        <v>0</v>
      </c>
    </row>
    <row r="35" spans="1:23" s="4" customFormat="1" ht="15.75" customHeight="1" x14ac:dyDescent="0.25">
      <c r="A35" s="14"/>
      <c r="B35" s="94"/>
      <c r="C35" s="13" t="s">
        <v>26</v>
      </c>
      <c r="D35" s="65"/>
      <c r="E35" s="66"/>
      <c r="F35" s="18"/>
      <c r="G35" s="43">
        <f>COUNTIF(G$12:G$31,"B")</f>
        <v>2</v>
      </c>
      <c r="H35" s="65"/>
      <c r="I35" s="66"/>
      <c r="J35" s="18"/>
      <c r="K35" s="43">
        <f>COUNTIF(K$12:K$31,"B")</f>
        <v>1</v>
      </c>
      <c r="L35" s="65"/>
      <c r="M35" s="66"/>
      <c r="N35" s="18"/>
      <c r="O35" s="43">
        <f>COUNTIF(O$12:O$31,"B")</f>
        <v>1</v>
      </c>
      <c r="P35" s="65"/>
      <c r="Q35" s="66"/>
      <c r="R35" s="18"/>
      <c r="S35" s="43">
        <f>COUNTIF(S$12:S$31,"B")</f>
        <v>0</v>
      </c>
      <c r="T35" s="108"/>
      <c r="U35" s="109"/>
      <c r="V35" s="110"/>
      <c r="W35" s="103">
        <f t="shared" ref="W35:W45" si="2">SUM($G35,$K35,$O35,$S35)</f>
        <v>4</v>
      </c>
    </row>
    <row r="36" spans="1:23" s="4" customFormat="1" ht="15.75" customHeight="1" x14ac:dyDescent="0.25">
      <c r="A36" s="14"/>
      <c r="B36" s="94"/>
      <c r="C36" s="122" t="s">
        <v>54</v>
      </c>
      <c r="D36" s="65"/>
      <c r="E36" s="66"/>
      <c r="F36" s="18"/>
      <c r="G36" s="43">
        <f>COUNTIF(G$12:G$31,"ÉÉ")</f>
        <v>0</v>
      </c>
      <c r="H36" s="65"/>
      <c r="I36" s="66"/>
      <c r="J36" s="18"/>
      <c r="K36" s="43">
        <f>COUNTIF(K$12:K$31,"ÉÉ")</f>
        <v>0</v>
      </c>
      <c r="L36" s="65"/>
      <c r="M36" s="66"/>
      <c r="N36" s="18"/>
      <c r="O36" s="43">
        <f>COUNTIF(O$12:O$31,"ÉÉ")</f>
        <v>0</v>
      </c>
      <c r="P36" s="65"/>
      <c r="Q36" s="66"/>
      <c r="R36" s="18"/>
      <c r="S36" s="43">
        <f>COUNTIF(S$12:S$31,"ÉÉ")</f>
        <v>0</v>
      </c>
      <c r="T36" s="108"/>
      <c r="U36" s="109"/>
      <c r="V36" s="110"/>
      <c r="W36" s="103">
        <f t="shared" si="2"/>
        <v>0</v>
      </c>
    </row>
    <row r="37" spans="1:23" s="4" customFormat="1" ht="15.75" customHeight="1" x14ac:dyDescent="0.25">
      <c r="A37" s="14"/>
      <c r="B37" s="94"/>
      <c r="C37" s="122" t="s">
        <v>55</v>
      </c>
      <c r="D37" s="65"/>
      <c r="E37" s="66"/>
      <c r="F37" s="18"/>
      <c r="G37" s="43">
        <f>COUNTIF(G$12:G$31,"ÉÉ(Z)")</f>
        <v>0</v>
      </c>
      <c r="H37" s="65"/>
      <c r="I37" s="66"/>
      <c r="J37" s="18"/>
      <c r="K37" s="43">
        <f>COUNTIF(K$12:K$31,"ÉÉ(Z)")</f>
        <v>0</v>
      </c>
      <c r="L37" s="65"/>
      <c r="M37" s="66"/>
      <c r="N37" s="18"/>
      <c r="O37" s="43">
        <f>COUNTIF(O$12:O$31,"ÉÉ(Z)")</f>
        <v>0</v>
      </c>
      <c r="P37" s="65"/>
      <c r="Q37" s="66"/>
      <c r="R37" s="18"/>
      <c r="S37" s="43">
        <f>COUNTIF(S$12:S$31,"ÉÉ(Z)")</f>
        <v>0</v>
      </c>
      <c r="T37" s="108"/>
      <c r="U37" s="109"/>
      <c r="V37" s="110"/>
      <c r="W37" s="103">
        <f t="shared" si="2"/>
        <v>0</v>
      </c>
    </row>
    <row r="38" spans="1:23" s="4" customFormat="1" ht="15.75" customHeight="1" x14ac:dyDescent="0.25">
      <c r="A38" s="14"/>
      <c r="B38" s="94"/>
      <c r="C38" s="122" t="s">
        <v>56</v>
      </c>
      <c r="D38" s="65"/>
      <c r="E38" s="66"/>
      <c r="F38" s="18"/>
      <c r="G38" s="43">
        <f>COUNTIF(G$12:G$31,"GYJ")</f>
        <v>0</v>
      </c>
      <c r="H38" s="65"/>
      <c r="I38" s="66"/>
      <c r="J38" s="18"/>
      <c r="K38" s="43">
        <f>COUNTIF(K$12:K$31,"GYJ")</f>
        <v>0</v>
      </c>
      <c r="L38" s="65"/>
      <c r="M38" s="66"/>
      <c r="N38" s="18"/>
      <c r="O38" s="43">
        <f>COUNTIF(O$12:O$31,"GYJ")</f>
        <v>0</v>
      </c>
      <c r="P38" s="65"/>
      <c r="Q38" s="66"/>
      <c r="R38" s="18"/>
      <c r="S38" s="43">
        <f>COUNTIF(S$12:S$31,"GYJ")</f>
        <v>0</v>
      </c>
      <c r="T38" s="108"/>
      <c r="U38" s="109"/>
      <c r="V38" s="110"/>
      <c r="W38" s="103">
        <f t="shared" si="2"/>
        <v>0</v>
      </c>
    </row>
    <row r="39" spans="1:23" s="4" customFormat="1" ht="15.75" customHeight="1" x14ac:dyDescent="0.25">
      <c r="A39" s="14"/>
      <c r="B39" s="94"/>
      <c r="C39" s="122" t="s">
        <v>57</v>
      </c>
      <c r="D39" s="65"/>
      <c r="E39" s="66"/>
      <c r="F39" s="18"/>
      <c r="G39" s="43">
        <f>COUNTIF(G$12:G$31,"GYJ(Z)")</f>
        <v>0</v>
      </c>
      <c r="H39" s="65"/>
      <c r="I39" s="66"/>
      <c r="J39" s="18"/>
      <c r="K39" s="43">
        <f>COUNTIF(K$12:K$31,"GYJ(Z)")</f>
        <v>0</v>
      </c>
      <c r="L39" s="65"/>
      <c r="M39" s="66"/>
      <c r="N39" s="18"/>
      <c r="O39" s="43">
        <f>COUNTIF(O$12:O$31,"GYJ(Z)")</f>
        <v>0</v>
      </c>
      <c r="P39" s="65"/>
      <c r="Q39" s="66"/>
      <c r="R39" s="18"/>
      <c r="S39" s="43">
        <f>COUNTIF(S$12:S$31,"GYJ(Z)")</f>
        <v>0</v>
      </c>
      <c r="T39" s="108"/>
      <c r="U39" s="109"/>
      <c r="V39" s="110"/>
      <c r="W39" s="103">
        <f t="shared" si="2"/>
        <v>0</v>
      </c>
    </row>
    <row r="40" spans="1:23" s="4" customFormat="1" ht="15.75" customHeight="1" x14ac:dyDescent="0.25">
      <c r="A40" s="14"/>
      <c r="B40" s="94"/>
      <c r="C40" s="13" t="s">
        <v>46</v>
      </c>
      <c r="D40" s="65"/>
      <c r="E40" s="66"/>
      <c r="F40" s="18"/>
      <c r="G40" s="43">
        <f>COUNTIF(G$12:G$31,"K")</f>
        <v>0</v>
      </c>
      <c r="H40" s="65"/>
      <c r="I40" s="66"/>
      <c r="J40" s="18"/>
      <c r="K40" s="43">
        <f>COUNTIF(K$12:K$31,"K")</f>
        <v>0</v>
      </c>
      <c r="L40" s="65"/>
      <c r="M40" s="66"/>
      <c r="N40" s="18"/>
      <c r="O40" s="43">
        <f>COUNTIF(O$12:O$31,"K")</f>
        <v>0</v>
      </c>
      <c r="P40" s="65"/>
      <c r="Q40" s="66"/>
      <c r="R40" s="18"/>
      <c r="S40" s="43">
        <f>COUNTIF(S$12:S$31,"K")</f>
        <v>0</v>
      </c>
      <c r="T40" s="108"/>
      <c r="U40" s="109"/>
      <c r="V40" s="110"/>
      <c r="W40" s="103">
        <f t="shared" si="2"/>
        <v>0</v>
      </c>
    </row>
    <row r="41" spans="1:23" s="4" customFormat="1" ht="15.75" customHeight="1" x14ac:dyDescent="0.25">
      <c r="A41" s="14"/>
      <c r="B41" s="94"/>
      <c r="C41" s="13" t="s">
        <v>47</v>
      </c>
      <c r="D41" s="65"/>
      <c r="E41" s="66"/>
      <c r="F41" s="18"/>
      <c r="G41" s="43">
        <f>COUNTIF(G$12:G$31,"K(Z)")</f>
        <v>1</v>
      </c>
      <c r="H41" s="65"/>
      <c r="I41" s="66"/>
      <c r="J41" s="18"/>
      <c r="K41" s="43">
        <f>COUNTIF(K$12:K$31,"K(Z)")</f>
        <v>1</v>
      </c>
      <c r="L41" s="65"/>
      <c r="M41" s="66"/>
      <c r="N41" s="18"/>
      <c r="O41" s="43">
        <f>COUNTIF(O$12:O$31,"K(Z)")</f>
        <v>2</v>
      </c>
      <c r="P41" s="65"/>
      <c r="Q41" s="66"/>
      <c r="R41" s="18"/>
      <c r="S41" s="43">
        <f>COUNTIF(S$12:S$31,"K(Z)")</f>
        <v>1</v>
      </c>
      <c r="T41" s="108"/>
      <c r="U41" s="109"/>
      <c r="V41" s="110"/>
      <c r="W41" s="103">
        <f t="shared" si="2"/>
        <v>5</v>
      </c>
    </row>
    <row r="42" spans="1:23" s="4" customFormat="1" ht="15.75" customHeight="1" x14ac:dyDescent="0.25">
      <c r="A42" s="14"/>
      <c r="B42" s="94"/>
      <c r="C42" s="13" t="s">
        <v>27</v>
      </c>
      <c r="D42" s="65"/>
      <c r="E42" s="66"/>
      <c r="F42" s="18"/>
      <c r="G42" s="43">
        <f>COUNTIF(G$12:G$31,"AV")</f>
        <v>0</v>
      </c>
      <c r="H42" s="65"/>
      <c r="I42" s="66"/>
      <c r="J42" s="18"/>
      <c r="K42" s="43">
        <f>COUNTIF(K$12:K$31,"AV")</f>
        <v>0</v>
      </c>
      <c r="L42" s="65"/>
      <c r="M42" s="66"/>
      <c r="N42" s="18"/>
      <c r="O42" s="43">
        <f>COUNTIF(O$12:O$31,"AV")</f>
        <v>0</v>
      </c>
      <c r="P42" s="65"/>
      <c r="Q42" s="66"/>
      <c r="R42" s="18"/>
      <c r="S42" s="43">
        <f>COUNTIF(S$12:S$31,"AV")</f>
        <v>0</v>
      </c>
      <c r="T42" s="108"/>
      <c r="U42" s="109"/>
      <c r="V42" s="110"/>
      <c r="W42" s="103">
        <f t="shared" si="2"/>
        <v>0</v>
      </c>
    </row>
    <row r="43" spans="1:23" s="4" customFormat="1" ht="15.75" customHeight="1" x14ac:dyDescent="0.25">
      <c r="A43" s="14"/>
      <c r="B43" s="94"/>
      <c r="C43" s="13" t="s">
        <v>58</v>
      </c>
      <c r="D43" s="65"/>
      <c r="E43" s="66"/>
      <c r="F43" s="18"/>
      <c r="G43" s="43">
        <f>COUNTIF(G$12:G$31,"KV")</f>
        <v>0</v>
      </c>
      <c r="H43" s="65"/>
      <c r="I43" s="66"/>
      <c r="J43" s="18"/>
      <c r="K43" s="43">
        <f>COUNTIF(K$12:K$31,"KV")</f>
        <v>0</v>
      </c>
      <c r="L43" s="65"/>
      <c r="M43" s="66"/>
      <c r="N43" s="18"/>
      <c r="O43" s="43">
        <f>COUNTIF(O$12:O$31,"KV")</f>
        <v>0</v>
      </c>
      <c r="P43" s="65"/>
      <c r="Q43" s="66"/>
      <c r="R43" s="18"/>
      <c r="S43" s="43">
        <f>COUNTIF(S$12:S$31,"KV")</f>
        <v>0</v>
      </c>
      <c r="T43" s="108"/>
      <c r="U43" s="109"/>
      <c r="V43" s="110"/>
      <c r="W43" s="103">
        <f t="shared" si="2"/>
        <v>0</v>
      </c>
    </row>
    <row r="44" spans="1:23" s="4" customFormat="1" ht="15.75" customHeight="1" x14ac:dyDescent="0.25">
      <c r="A44" s="14"/>
      <c r="B44" s="94"/>
      <c r="C44" s="64" t="s">
        <v>48</v>
      </c>
      <c r="D44" s="65"/>
      <c r="E44" s="66"/>
      <c r="F44" s="18"/>
      <c r="G44" s="43">
        <f>COUNTIF(G$12:G$31,"S")</f>
        <v>0</v>
      </c>
      <c r="H44" s="65"/>
      <c r="I44" s="66"/>
      <c r="J44" s="18"/>
      <c r="K44" s="43">
        <f>COUNTIF(K$12:K$31,"S")</f>
        <v>0</v>
      </c>
      <c r="L44" s="65"/>
      <c r="M44" s="66"/>
      <c r="N44" s="18"/>
      <c r="O44" s="43">
        <f>COUNTIF(O$12:O$31,"S")</f>
        <v>0</v>
      </c>
      <c r="P44" s="65"/>
      <c r="Q44" s="66"/>
      <c r="R44" s="18"/>
      <c r="S44" s="43">
        <f>COUNTIF(S$12:S$31,"S")</f>
        <v>0</v>
      </c>
      <c r="T44" s="108"/>
      <c r="U44" s="109"/>
      <c r="V44" s="110"/>
      <c r="W44" s="103">
        <f t="shared" si="2"/>
        <v>0</v>
      </c>
    </row>
    <row r="45" spans="1:23" s="4" customFormat="1" ht="15.75" customHeight="1" x14ac:dyDescent="0.25">
      <c r="A45" s="14"/>
      <c r="B45" s="94"/>
      <c r="C45" s="64" t="s">
        <v>45</v>
      </c>
      <c r="D45" s="111"/>
      <c r="E45" s="109"/>
      <c r="F45" s="110"/>
      <c r="G45" s="43">
        <f>COUNTIF(G$12:G$31,"Z")</f>
        <v>0</v>
      </c>
      <c r="H45" s="111"/>
      <c r="I45" s="109"/>
      <c r="J45" s="110"/>
      <c r="K45" s="43">
        <f>COUNTIF(K$12:K$31,"Z")</f>
        <v>0</v>
      </c>
      <c r="L45" s="111"/>
      <c r="M45" s="109"/>
      <c r="N45" s="110"/>
      <c r="O45" s="43">
        <f>COUNTIF(O$12:O$31,"Z")</f>
        <v>0</v>
      </c>
      <c r="P45" s="111"/>
      <c r="Q45" s="109"/>
      <c r="R45" s="110"/>
      <c r="S45" s="43">
        <f>COUNTIF(S$12:S$31,"Z")</f>
        <v>5</v>
      </c>
      <c r="T45" s="108"/>
      <c r="U45" s="109"/>
      <c r="V45" s="110"/>
      <c r="W45" s="103">
        <f t="shared" si="2"/>
        <v>5</v>
      </c>
    </row>
    <row r="46" spans="1:23" s="4" customFormat="1" ht="15.75" customHeight="1" x14ac:dyDescent="0.25">
      <c r="A46" s="442"/>
      <c r="B46" s="443"/>
      <c r="C46" s="443"/>
      <c r="D46" s="443"/>
      <c r="E46" s="443"/>
      <c r="F46" s="443"/>
      <c r="G46" s="443"/>
      <c r="H46" s="443"/>
      <c r="I46" s="443"/>
      <c r="J46" s="443"/>
      <c r="K46" s="443"/>
      <c r="L46" s="443"/>
      <c r="M46" s="443"/>
      <c r="N46" s="443"/>
      <c r="O46" s="443"/>
      <c r="P46" s="443"/>
      <c r="Q46" s="443"/>
      <c r="R46" s="443"/>
      <c r="S46" s="443"/>
      <c r="T46" s="437" t="s">
        <v>18</v>
      </c>
      <c r="U46" s="438"/>
      <c r="V46" s="439"/>
      <c r="W46" s="103">
        <f>SUM(W34:W45)</f>
        <v>14</v>
      </c>
    </row>
    <row r="47" spans="1:23" s="4" customFormat="1" ht="15.75" customHeight="1" x14ac:dyDescent="0.25">
      <c r="A47" s="425"/>
      <c r="B47" s="426"/>
      <c r="C47" s="426"/>
      <c r="D47" s="426"/>
      <c r="E47" s="426"/>
      <c r="F47" s="426"/>
      <c r="G47" s="426"/>
      <c r="H47" s="426"/>
      <c r="I47" s="426"/>
      <c r="J47" s="426"/>
      <c r="K47" s="426"/>
      <c r="L47" s="426"/>
      <c r="M47" s="426"/>
      <c r="N47" s="426"/>
      <c r="O47" s="426"/>
      <c r="P47" s="426"/>
      <c r="Q47" s="426"/>
      <c r="R47" s="426"/>
      <c r="S47" s="426"/>
      <c r="T47" s="114"/>
      <c r="U47" s="115"/>
      <c r="V47" s="115"/>
      <c r="W47" s="116"/>
    </row>
    <row r="48" spans="1:23" s="4" customFormat="1" ht="15.75" customHeight="1" x14ac:dyDescent="0.25">
      <c r="A48" s="425"/>
      <c r="B48" s="426"/>
      <c r="C48" s="426"/>
      <c r="D48" s="426"/>
      <c r="E48" s="426"/>
      <c r="F48" s="426"/>
      <c r="G48" s="426"/>
      <c r="H48" s="426"/>
      <c r="I48" s="426"/>
      <c r="J48" s="426"/>
      <c r="K48" s="426"/>
      <c r="L48" s="426"/>
      <c r="M48" s="426"/>
      <c r="N48" s="426"/>
      <c r="O48" s="426"/>
      <c r="P48" s="426"/>
      <c r="Q48" s="426"/>
      <c r="R48" s="426"/>
      <c r="S48" s="426"/>
      <c r="T48" s="114"/>
      <c r="U48" s="115"/>
      <c r="V48" s="115"/>
      <c r="W48" s="117"/>
    </row>
    <row r="49" spans="1:23" s="4" customFormat="1" ht="15.75" customHeight="1" thickBot="1" x14ac:dyDescent="0.3">
      <c r="A49" s="423"/>
      <c r="B49" s="424"/>
      <c r="C49" s="424"/>
      <c r="D49" s="424"/>
      <c r="E49" s="424"/>
      <c r="F49" s="424"/>
      <c r="G49" s="424"/>
      <c r="H49" s="424"/>
      <c r="I49" s="424"/>
      <c r="J49" s="424"/>
      <c r="K49" s="424"/>
      <c r="L49" s="424"/>
      <c r="M49" s="424"/>
      <c r="N49" s="424"/>
      <c r="O49" s="424"/>
      <c r="P49" s="424"/>
      <c r="Q49" s="424"/>
      <c r="R49" s="424"/>
      <c r="S49" s="424"/>
      <c r="T49" s="118"/>
      <c r="U49" s="119"/>
      <c r="V49" s="119"/>
      <c r="W49" s="120"/>
    </row>
    <row r="50" spans="1:23" s="4" customFormat="1" ht="15.75" customHeight="1" thickTop="1" x14ac:dyDescent="0.25">
      <c r="A50" s="3"/>
      <c r="B50" s="6"/>
      <c r="C50" s="6"/>
    </row>
    <row r="51" spans="1:23" s="4" customFormat="1" ht="15.75" customHeight="1" x14ac:dyDescent="0.25">
      <c r="A51" s="3"/>
      <c r="B51" s="6"/>
      <c r="C51" s="6"/>
    </row>
    <row r="52" spans="1:23" s="4" customFormat="1" ht="15.75" customHeight="1" x14ac:dyDescent="0.25">
      <c r="A52" s="3"/>
      <c r="B52" s="6"/>
      <c r="C52" s="6"/>
    </row>
    <row r="53" spans="1:23" s="4" customFormat="1" ht="15.75" customHeight="1" x14ac:dyDescent="0.25">
      <c r="A53" s="3"/>
      <c r="B53" s="6"/>
      <c r="C53" s="6"/>
    </row>
    <row r="54" spans="1:23" s="4" customFormat="1" ht="15.75" customHeight="1" x14ac:dyDescent="0.25">
      <c r="A54" s="3"/>
      <c r="B54" s="6"/>
      <c r="C54" s="6"/>
    </row>
    <row r="55" spans="1:23" s="4" customFormat="1" ht="15.75" customHeight="1" x14ac:dyDescent="0.25">
      <c r="A55" s="3"/>
      <c r="B55" s="6"/>
      <c r="C55" s="6"/>
    </row>
    <row r="56" spans="1:23" s="4" customFormat="1" ht="15.75" customHeight="1" x14ac:dyDescent="0.25">
      <c r="A56" s="3"/>
      <c r="B56" s="6"/>
      <c r="C56" s="6"/>
    </row>
    <row r="57" spans="1:23" s="4" customFormat="1" ht="15.75" customHeight="1" x14ac:dyDescent="0.25">
      <c r="A57" s="3"/>
      <c r="B57" s="6"/>
      <c r="C57" s="6"/>
    </row>
    <row r="58" spans="1:23" s="4" customFormat="1" ht="15.75" customHeight="1" x14ac:dyDescent="0.25">
      <c r="A58" s="3"/>
      <c r="B58" s="6"/>
      <c r="C58" s="6"/>
    </row>
    <row r="59" spans="1:23" s="4" customFormat="1" ht="15.75" customHeight="1" x14ac:dyDescent="0.25">
      <c r="A59" s="3"/>
      <c r="B59" s="6"/>
      <c r="C59" s="6"/>
    </row>
    <row r="60" spans="1:23" s="4" customFormat="1" ht="15.75" customHeight="1" x14ac:dyDescent="0.25">
      <c r="A60" s="3"/>
      <c r="B60" s="6"/>
      <c r="C60" s="6"/>
    </row>
    <row r="61" spans="1:23" s="4" customFormat="1" ht="15.75" customHeight="1" x14ac:dyDescent="0.25">
      <c r="A61" s="3"/>
      <c r="B61" s="6"/>
      <c r="C61" s="6"/>
    </row>
    <row r="62" spans="1:23" s="4" customFormat="1" ht="15.75" customHeight="1" x14ac:dyDescent="0.25">
      <c r="A62" s="3"/>
      <c r="B62" s="6"/>
      <c r="C62" s="6"/>
    </row>
    <row r="63" spans="1:23" s="4" customFormat="1" ht="15.75" customHeight="1" x14ac:dyDescent="0.25">
      <c r="A63" s="3"/>
      <c r="B63" s="6"/>
      <c r="C63" s="6"/>
    </row>
    <row r="64" spans="1:23" s="4" customFormat="1" ht="15.75" customHeight="1" x14ac:dyDescent="0.25">
      <c r="A64" s="3"/>
      <c r="B64" s="6"/>
      <c r="C64" s="6"/>
    </row>
    <row r="65" spans="1:3" s="4" customFormat="1" ht="15.75" customHeight="1" x14ac:dyDescent="0.25">
      <c r="A65" s="3"/>
      <c r="B65" s="6"/>
      <c r="C65" s="6"/>
    </row>
    <row r="66" spans="1:3" s="4" customFormat="1" ht="15.75" customHeight="1" x14ac:dyDescent="0.25">
      <c r="A66" s="3"/>
      <c r="B66" s="6"/>
      <c r="C66" s="6"/>
    </row>
    <row r="67" spans="1:3" s="4" customFormat="1" ht="15.75" customHeight="1" x14ac:dyDescent="0.25">
      <c r="A67" s="3"/>
      <c r="B67" s="6"/>
      <c r="C67" s="6"/>
    </row>
    <row r="68" spans="1:3" s="4" customFormat="1" ht="15.75" customHeight="1" x14ac:dyDescent="0.25">
      <c r="A68" s="3"/>
      <c r="B68" s="6"/>
      <c r="C68" s="6"/>
    </row>
    <row r="69" spans="1:3" s="4" customFormat="1" ht="15.75" customHeight="1" x14ac:dyDescent="0.25">
      <c r="A69" s="3"/>
      <c r="B69" s="6"/>
      <c r="C69" s="6"/>
    </row>
    <row r="70" spans="1:3" s="4" customFormat="1" ht="15.75" customHeight="1" x14ac:dyDescent="0.25">
      <c r="A70" s="3"/>
      <c r="B70" s="6"/>
      <c r="C70" s="6"/>
    </row>
    <row r="71" spans="1:3" s="4" customFormat="1" ht="15.75" customHeight="1" x14ac:dyDescent="0.25">
      <c r="A71" s="3"/>
      <c r="B71" s="6"/>
      <c r="C71" s="6"/>
    </row>
    <row r="72" spans="1:3" s="4" customFormat="1" ht="15.75" customHeight="1" x14ac:dyDescent="0.25">
      <c r="A72" s="3"/>
      <c r="B72" s="6"/>
      <c r="C72" s="6"/>
    </row>
    <row r="73" spans="1:3" s="4" customFormat="1" ht="15.75" customHeight="1" x14ac:dyDescent="0.25">
      <c r="A73" s="3"/>
      <c r="B73" s="6"/>
      <c r="C73" s="6"/>
    </row>
    <row r="74" spans="1:3" s="4" customFormat="1" ht="15.75" customHeight="1" x14ac:dyDescent="0.25">
      <c r="A74" s="3"/>
      <c r="B74" s="6"/>
      <c r="C74" s="6"/>
    </row>
    <row r="75" spans="1:3" s="4" customFormat="1" ht="15.75" customHeight="1" x14ac:dyDescent="0.25">
      <c r="A75" s="3"/>
      <c r="B75" s="6"/>
      <c r="C75" s="6"/>
    </row>
    <row r="76" spans="1:3" s="4" customFormat="1" ht="15.75" customHeight="1" x14ac:dyDescent="0.25">
      <c r="A76" s="3"/>
      <c r="B76" s="6"/>
      <c r="C76" s="6"/>
    </row>
    <row r="77" spans="1:3" s="4" customFormat="1" ht="15.75" customHeight="1" x14ac:dyDescent="0.25">
      <c r="A77" s="3"/>
      <c r="B77" s="6"/>
      <c r="C77" s="6"/>
    </row>
    <row r="78" spans="1:3" s="4" customFormat="1" ht="15.75" customHeight="1" x14ac:dyDescent="0.25">
      <c r="A78" s="3"/>
      <c r="B78" s="6"/>
      <c r="C78" s="6"/>
    </row>
    <row r="79" spans="1:3" s="4" customFormat="1" ht="15.75" customHeight="1" x14ac:dyDescent="0.25">
      <c r="A79" s="3"/>
      <c r="B79" s="6"/>
      <c r="C79" s="6"/>
    </row>
    <row r="80" spans="1:3" s="4" customFormat="1" ht="15.75" customHeight="1" x14ac:dyDescent="0.25">
      <c r="A80" s="3"/>
      <c r="B80" s="6"/>
      <c r="C80" s="6"/>
    </row>
    <row r="81" spans="1:3" s="4" customFormat="1" ht="15.75" customHeight="1" x14ac:dyDescent="0.25">
      <c r="A81" s="3"/>
      <c r="B81" s="6"/>
      <c r="C81" s="6"/>
    </row>
    <row r="82" spans="1:3" s="4" customFormat="1" ht="15.75" customHeight="1" x14ac:dyDescent="0.25">
      <c r="A82" s="3"/>
      <c r="B82" s="6"/>
      <c r="C82" s="6"/>
    </row>
    <row r="83" spans="1:3" s="4" customFormat="1" ht="15.75" customHeight="1" x14ac:dyDescent="0.25">
      <c r="A83" s="3"/>
      <c r="B83" s="6"/>
      <c r="C83" s="6"/>
    </row>
    <row r="84" spans="1:3" s="4" customFormat="1" ht="15.75" customHeight="1" x14ac:dyDescent="0.25">
      <c r="A84" s="3"/>
      <c r="B84" s="6"/>
      <c r="C84" s="6"/>
    </row>
    <row r="85" spans="1:3" s="4" customFormat="1" ht="15.75" customHeight="1" x14ac:dyDescent="0.25">
      <c r="A85" s="3"/>
      <c r="B85" s="6"/>
      <c r="C85" s="6"/>
    </row>
    <row r="86" spans="1:3" s="4" customFormat="1" ht="15.75" customHeight="1" x14ac:dyDescent="0.25">
      <c r="A86" s="3"/>
      <c r="B86" s="6"/>
      <c r="C86" s="6"/>
    </row>
    <row r="87" spans="1:3" s="4" customFormat="1" ht="15.75" customHeight="1" x14ac:dyDescent="0.25">
      <c r="A87" s="3"/>
      <c r="B87" s="6"/>
      <c r="C87" s="6"/>
    </row>
    <row r="88" spans="1:3" s="4" customFormat="1" ht="15.75" customHeight="1" x14ac:dyDescent="0.25">
      <c r="A88" s="3"/>
      <c r="B88" s="6"/>
      <c r="C88" s="6"/>
    </row>
    <row r="89" spans="1:3" s="4" customFormat="1" ht="15.75" customHeight="1" x14ac:dyDescent="0.25">
      <c r="A89" s="3"/>
      <c r="B89" s="6"/>
      <c r="C89" s="6"/>
    </row>
    <row r="90" spans="1:3" s="4" customFormat="1" ht="15.75" customHeight="1" x14ac:dyDescent="0.25">
      <c r="A90" s="3"/>
      <c r="B90" s="6"/>
      <c r="C90" s="6"/>
    </row>
    <row r="91" spans="1:3" s="4" customFormat="1" ht="15.75" customHeight="1" x14ac:dyDescent="0.25">
      <c r="A91" s="3"/>
      <c r="B91" s="6"/>
      <c r="C91" s="6"/>
    </row>
    <row r="92" spans="1:3" s="4" customFormat="1" ht="15.75" customHeight="1" x14ac:dyDescent="0.25">
      <c r="A92" s="3"/>
      <c r="B92" s="6"/>
      <c r="C92" s="6"/>
    </row>
    <row r="93" spans="1:3" s="4" customFormat="1" ht="15.75" customHeight="1" x14ac:dyDescent="0.25">
      <c r="A93" s="3"/>
      <c r="B93" s="6"/>
      <c r="C93" s="6"/>
    </row>
    <row r="94" spans="1:3" s="4" customFormat="1" ht="15.75" customHeight="1" x14ac:dyDescent="0.25">
      <c r="A94" s="3"/>
      <c r="B94" s="6"/>
      <c r="C94" s="6"/>
    </row>
    <row r="95" spans="1:3" s="4" customFormat="1" ht="15.75" customHeight="1" x14ac:dyDescent="0.25">
      <c r="A95" s="3"/>
      <c r="B95" s="6"/>
      <c r="C95" s="6"/>
    </row>
    <row r="96" spans="1:3" s="4" customFormat="1" ht="15.75" customHeight="1" x14ac:dyDescent="0.25">
      <c r="A96" s="3"/>
      <c r="B96" s="6"/>
      <c r="C96" s="6"/>
    </row>
    <row r="97" spans="1:3" s="4" customFormat="1" ht="15.75" customHeight="1" x14ac:dyDescent="0.25">
      <c r="A97" s="3"/>
      <c r="B97" s="6"/>
      <c r="C97" s="6"/>
    </row>
    <row r="98" spans="1:3" s="4" customFormat="1" ht="15.75" customHeight="1" x14ac:dyDescent="0.25">
      <c r="A98" s="3"/>
      <c r="B98" s="6"/>
      <c r="C98" s="6"/>
    </row>
    <row r="99" spans="1:3" s="4" customFormat="1" ht="15.75" customHeight="1" x14ac:dyDescent="0.25">
      <c r="A99" s="3"/>
      <c r="B99" s="6"/>
      <c r="C99" s="6"/>
    </row>
    <row r="100" spans="1:3" s="4" customFormat="1" ht="15.75" customHeight="1" x14ac:dyDescent="0.25">
      <c r="A100" s="3"/>
      <c r="B100" s="6"/>
      <c r="C100" s="6"/>
    </row>
    <row r="101" spans="1:3" s="4" customFormat="1" ht="15.75" customHeight="1" x14ac:dyDescent="0.25">
      <c r="A101" s="3"/>
      <c r="B101" s="6"/>
      <c r="C101" s="6"/>
    </row>
    <row r="102" spans="1:3" s="4" customFormat="1" ht="15.75" customHeight="1" x14ac:dyDescent="0.25">
      <c r="A102" s="3"/>
      <c r="B102" s="6"/>
      <c r="C102" s="6"/>
    </row>
    <row r="103" spans="1:3" s="4" customFormat="1" ht="15.75" customHeight="1" x14ac:dyDescent="0.25">
      <c r="A103" s="3"/>
      <c r="B103" s="6"/>
      <c r="C103" s="6"/>
    </row>
    <row r="104" spans="1:3" s="4" customFormat="1" ht="15.75" customHeight="1" x14ac:dyDescent="0.25">
      <c r="A104" s="3"/>
      <c r="B104" s="6"/>
      <c r="C104" s="6"/>
    </row>
    <row r="105" spans="1:3" s="4" customFormat="1" ht="15.75" customHeight="1" x14ac:dyDescent="0.25">
      <c r="A105" s="3"/>
      <c r="B105" s="6"/>
      <c r="C105" s="6"/>
    </row>
    <row r="106" spans="1:3" s="4" customFormat="1" ht="15.75" customHeight="1" x14ac:dyDescent="0.25">
      <c r="A106" s="3"/>
      <c r="B106" s="6"/>
      <c r="C106" s="6"/>
    </row>
    <row r="107" spans="1:3" s="4" customFormat="1" ht="15.75" customHeight="1" x14ac:dyDescent="0.25">
      <c r="A107" s="3"/>
      <c r="B107" s="6"/>
      <c r="C107" s="6"/>
    </row>
    <row r="108" spans="1:3" s="4" customFormat="1" ht="15.75" customHeight="1" x14ac:dyDescent="0.25">
      <c r="A108" s="3"/>
      <c r="B108" s="6"/>
      <c r="C108" s="6"/>
    </row>
    <row r="109" spans="1:3" s="4" customFormat="1" ht="15.75" customHeight="1" x14ac:dyDescent="0.25">
      <c r="A109" s="3"/>
      <c r="B109" s="6"/>
      <c r="C109" s="6"/>
    </row>
    <row r="110" spans="1:3" s="4" customFormat="1" ht="15.75" customHeight="1" x14ac:dyDescent="0.25">
      <c r="A110" s="3"/>
      <c r="B110" s="6"/>
      <c r="C110" s="6"/>
    </row>
    <row r="111" spans="1:3" s="4" customFormat="1" ht="15.75" customHeight="1" x14ac:dyDescent="0.25">
      <c r="A111" s="3"/>
      <c r="B111" s="6"/>
      <c r="C111" s="6"/>
    </row>
    <row r="112" spans="1:3" s="4" customFormat="1" ht="15.75" customHeight="1" x14ac:dyDescent="0.25">
      <c r="A112" s="3"/>
      <c r="B112" s="6"/>
      <c r="C112" s="6"/>
    </row>
    <row r="113" spans="1:3" s="4" customFormat="1" ht="15.75" customHeight="1" x14ac:dyDescent="0.25">
      <c r="A113" s="3"/>
      <c r="B113" s="5"/>
      <c r="C113" s="5"/>
    </row>
    <row r="114" spans="1:3" s="4" customFormat="1" ht="15.75" customHeight="1" x14ac:dyDescent="0.25">
      <c r="A114" s="3"/>
      <c r="B114" s="5"/>
      <c r="C114" s="5"/>
    </row>
    <row r="115" spans="1:3" s="4" customFormat="1" ht="15.75" customHeight="1" x14ac:dyDescent="0.25">
      <c r="A115" s="3"/>
      <c r="B115" s="5"/>
      <c r="C115" s="5"/>
    </row>
    <row r="116" spans="1:3" s="4" customFormat="1" ht="15.75" customHeight="1" x14ac:dyDescent="0.25">
      <c r="A116" s="3"/>
      <c r="B116" s="5"/>
      <c r="C116" s="5"/>
    </row>
    <row r="117" spans="1:3" s="4" customFormat="1" ht="15.75" customHeight="1" x14ac:dyDescent="0.25">
      <c r="A117" s="3"/>
      <c r="B117" s="5"/>
      <c r="C117" s="5"/>
    </row>
    <row r="118" spans="1:3" s="4" customFormat="1" ht="15.75" customHeight="1" x14ac:dyDescent="0.25">
      <c r="A118" s="3"/>
      <c r="B118" s="5"/>
      <c r="C118" s="5"/>
    </row>
    <row r="119" spans="1:3" s="4" customFormat="1" ht="15.75" customHeight="1" x14ac:dyDescent="0.25">
      <c r="A119" s="3"/>
      <c r="B119" s="5"/>
      <c r="C119" s="5"/>
    </row>
    <row r="120" spans="1:3" s="4" customFormat="1" ht="15.75" customHeight="1" x14ac:dyDescent="0.25">
      <c r="A120" s="3"/>
      <c r="B120" s="5"/>
      <c r="C120" s="5"/>
    </row>
    <row r="121" spans="1:3" s="4" customFormat="1" ht="15.75" customHeight="1" x14ac:dyDescent="0.25">
      <c r="A121" s="3"/>
      <c r="B121" s="5"/>
      <c r="C121" s="5"/>
    </row>
    <row r="122" spans="1:3" ht="15.75" customHeight="1" x14ac:dyDescent="0.25">
      <c r="A122" s="7"/>
      <c r="B122" s="2"/>
      <c r="C122" s="2"/>
    </row>
    <row r="123" spans="1:3" ht="15.75" customHeight="1" x14ac:dyDescent="0.25">
      <c r="A123" s="7"/>
      <c r="B123" s="2"/>
      <c r="C123" s="2"/>
    </row>
    <row r="124" spans="1:3" ht="15.75" customHeight="1" x14ac:dyDescent="0.25">
      <c r="A124" s="7"/>
      <c r="B124" s="2"/>
      <c r="C124" s="2"/>
    </row>
    <row r="125" spans="1:3" ht="15.75" customHeight="1" x14ac:dyDescent="0.25">
      <c r="A125" s="7"/>
      <c r="B125" s="2"/>
      <c r="C125" s="2"/>
    </row>
    <row r="126" spans="1:3" ht="15.75" customHeight="1" x14ac:dyDescent="0.25">
      <c r="A126" s="7"/>
      <c r="B126" s="2"/>
      <c r="C126" s="2"/>
    </row>
    <row r="127" spans="1:3" ht="15.75" customHeight="1" x14ac:dyDescent="0.25">
      <c r="A127" s="7"/>
      <c r="B127" s="2"/>
      <c r="C127" s="2"/>
    </row>
    <row r="128" spans="1:3" ht="15.75" customHeight="1" x14ac:dyDescent="0.25">
      <c r="A128" s="7"/>
      <c r="B128" s="2"/>
      <c r="C128" s="2"/>
    </row>
    <row r="129" spans="1:3" ht="15.75" customHeight="1" x14ac:dyDescent="0.25">
      <c r="A129" s="7"/>
      <c r="B129" s="2"/>
      <c r="C129" s="2"/>
    </row>
    <row r="130" spans="1:3" ht="15.75" customHeight="1" x14ac:dyDescent="0.25">
      <c r="A130" s="7"/>
      <c r="B130" s="2"/>
      <c r="C130" s="2"/>
    </row>
    <row r="131" spans="1:3" ht="15.75" customHeight="1" x14ac:dyDescent="0.25">
      <c r="A131" s="7"/>
      <c r="B131" s="2"/>
      <c r="C131" s="2"/>
    </row>
    <row r="132" spans="1:3" ht="15.75" customHeight="1" x14ac:dyDescent="0.25">
      <c r="A132" s="7"/>
      <c r="B132" s="2"/>
      <c r="C132" s="2"/>
    </row>
    <row r="133" spans="1:3" ht="15.75" customHeight="1" x14ac:dyDescent="0.25">
      <c r="A133" s="7"/>
      <c r="B133" s="2"/>
      <c r="C133" s="2"/>
    </row>
    <row r="134" spans="1:3" ht="15.75" customHeight="1" x14ac:dyDescent="0.25">
      <c r="A134" s="7"/>
      <c r="B134" s="2"/>
      <c r="C134" s="2"/>
    </row>
    <row r="135" spans="1:3" ht="15.75" customHeight="1" x14ac:dyDescent="0.25">
      <c r="A135" s="7"/>
      <c r="B135" s="2"/>
      <c r="C135" s="2"/>
    </row>
    <row r="136" spans="1:3" ht="15.75" customHeight="1" x14ac:dyDescent="0.25">
      <c r="A136" s="7"/>
      <c r="B136" s="2"/>
      <c r="C136" s="2"/>
    </row>
    <row r="137" spans="1:3" ht="15.75" customHeight="1" x14ac:dyDescent="0.25">
      <c r="A137" s="7"/>
      <c r="B137" s="2"/>
      <c r="C137" s="2"/>
    </row>
    <row r="138" spans="1:3" ht="15.75" customHeight="1" x14ac:dyDescent="0.25">
      <c r="A138" s="7"/>
      <c r="B138" s="2"/>
      <c r="C138" s="2"/>
    </row>
    <row r="139" spans="1:3" ht="15.75" customHeight="1" x14ac:dyDescent="0.25">
      <c r="A139" s="7"/>
      <c r="B139" s="2"/>
      <c r="C139" s="2"/>
    </row>
    <row r="140" spans="1:3" ht="15.75" customHeight="1" x14ac:dyDescent="0.25">
      <c r="A140" s="7"/>
      <c r="B140" s="2"/>
      <c r="C140" s="2"/>
    </row>
    <row r="141" spans="1:3" ht="15.75" customHeight="1" x14ac:dyDescent="0.25">
      <c r="A141" s="7"/>
      <c r="B141" s="2"/>
      <c r="C141" s="2"/>
    </row>
    <row r="142" spans="1:3" ht="15.75" customHeight="1" x14ac:dyDescent="0.25">
      <c r="A142" s="7"/>
      <c r="B142" s="2"/>
      <c r="C142" s="2"/>
    </row>
    <row r="143" spans="1:3" ht="15.75" customHeight="1" x14ac:dyDescent="0.25">
      <c r="A143" s="7"/>
      <c r="B143" s="2"/>
      <c r="C143" s="2"/>
    </row>
    <row r="144" spans="1:3" ht="15.75" customHeight="1" x14ac:dyDescent="0.25">
      <c r="A144" s="7"/>
      <c r="B144" s="2"/>
      <c r="C144" s="2"/>
    </row>
    <row r="145" spans="1:3" ht="15.75" customHeight="1" x14ac:dyDescent="0.25">
      <c r="A145" s="7"/>
      <c r="B145" s="2"/>
      <c r="C145" s="2"/>
    </row>
    <row r="146" spans="1:3" ht="15.75" customHeight="1" x14ac:dyDescent="0.25">
      <c r="A146" s="7"/>
      <c r="B146" s="2"/>
      <c r="C146" s="2"/>
    </row>
    <row r="147" spans="1:3" ht="15.75" customHeight="1" x14ac:dyDescent="0.25">
      <c r="A147" s="7"/>
      <c r="B147" s="2"/>
      <c r="C147" s="2"/>
    </row>
    <row r="148" spans="1:3" ht="15.75" customHeight="1" x14ac:dyDescent="0.25">
      <c r="A148" s="7"/>
      <c r="B148" s="2"/>
      <c r="C148" s="2"/>
    </row>
    <row r="149" spans="1:3" ht="15.75" customHeight="1" x14ac:dyDescent="0.25">
      <c r="A149" s="7"/>
      <c r="B149" s="2"/>
      <c r="C149" s="2"/>
    </row>
    <row r="150" spans="1:3" ht="15.75" customHeight="1" x14ac:dyDescent="0.25">
      <c r="A150" s="7"/>
      <c r="B150" s="2"/>
      <c r="C150" s="2"/>
    </row>
    <row r="151" spans="1:3" ht="15.75" customHeight="1" x14ac:dyDescent="0.25">
      <c r="A151" s="7"/>
      <c r="B151" s="2"/>
      <c r="C151" s="2"/>
    </row>
    <row r="152" spans="1:3" ht="15.75" customHeight="1" x14ac:dyDescent="0.25">
      <c r="A152" s="7"/>
      <c r="B152" s="2"/>
      <c r="C152" s="2"/>
    </row>
    <row r="153" spans="1:3" ht="15.75" customHeight="1" x14ac:dyDescent="0.25">
      <c r="A153" s="7"/>
      <c r="B153" s="2"/>
      <c r="C153" s="2"/>
    </row>
    <row r="154" spans="1:3" ht="15.75" customHeight="1" x14ac:dyDescent="0.25">
      <c r="A154" s="7"/>
      <c r="B154" s="2"/>
      <c r="C154" s="2"/>
    </row>
    <row r="155" spans="1:3" ht="15.75" customHeight="1" x14ac:dyDescent="0.25">
      <c r="A155" s="7"/>
      <c r="B155" s="2"/>
      <c r="C155" s="2"/>
    </row>
    <row r="156" spans="1:3" x14ac:dyDescent="0.25">
      <c r="A156" s="7"/>
      <c r="B156" s="2"/>
      <c r="C156" s="2"/>
    </row>
    <row r="157" spans="1:3" x14ac:dyDescent="0.25">
      <c r="A157" s="7"/>
      <c r="B157" s="2"/>
      <c r="C157" s="2"/>
    </row>
    <row r="158" spans="1:3" x14ac:dyDescent="0.25">
      <c r="A158" s="7"/>
      <c r="B158" s="2"/>
      <c r="C158" s="2"/>
    </row>
    <row r="159" spans="1:3" x14ac:dyDescent="0.25">
      <c r="A159" s="7"/>
      <c r="B159" s="2"/>
      <c r="C159" s="2"/>
    </row>
    <row r="160" spans="1:3" x14ac:dyDescent="0.25">
      <c r="A160" s="7"/>
      <c r="B160" s="2"/>
      <c r="C160" s="2"/>
    </row>
    <row r="161" spans="1:3" x14ac:dyDescent="0.25">
      <c r="A161" s="7"/>
      <c r="B161" s="2"/>
      <c r="C161" s="2"/>
    </row>
    <row r="162" spans="1:3" x14ac:dyDescent="0.25">
      <c r="A162" s="7"/>
      <c r="B162" s="2"/>
      <c r="C162" s="2"/>
    </row>
    <row r="163" spans="1:3" x14ac:dyDescent="0.25">
      <c r="A163" s="7"/>
      <c r="B163" s="2"/>
      <c r="C163" s="2"/>
    </row>
    <row r="164" spans="1:3" x14ac:dyDescent="0.25">
      <c r="A164" s="7"/>
      <c r="B164" s="2"/>
      <c r="C164" s="2"/>
    </row>
    <row r="165" spans="1:3" x14ac:dyDescent="0.25">
      <c r="A165" s="7"/>
      <c r="B165" s="2"/>
      <c r="C165" s="2"/>
    </row>
    <row r="166" spans="1:3" x14ac:dyDescent="0.25">
      <c r="A166" s="7"/>
      <c r="B166" s="2"/>
      <c r="C166" s="2"/>
    </row>
    <row r="167" spans="1:3" x14ac:dyDescent="0.25">
      <c r="A167" s="7"/>
      <c r="B167" s="2"/>
      <c r="C167" s="2"/>
    </row>
    <row r="168" spans="1:3" x14ac:dyDescent="0.25">
      <c r="A168" s="7"/>
      <c r="B168" s="2"/>
      <c r="C168" s="2"/>
    </row>
    <row r="169" spans="1:3" x14ac:dyDescent="0.25">
      <c r="A169" s="7"/>
      <c r="B169" s="2"/>
      <c r="C169" s="2"/>
    </row>
    <row r="170" spans="1:3" x14ac:dyDescent="0.25">
      <c r="A170" s="7"/>
      <c r="B170" s="2"/>
      <c r="C170" s="2"/>
    </row>
    <row r="171" spans="1:3" x14ac:dyDescent="0.25">
      <c r="A171" s="7"/>
      <c r="B171" s="2"/>
      <c r="C171" s="2"/>
    </row>
    <row r="172" spans="1:3" x14ac:dyDescent="0.25">
      <c r="A172" s="7"/>
      <c r="B172" s="2"/>
      <c r="C172" s="2"/>
    </row>
    <row r="173" spans="1:3" x14ac:dyDescent="0.25">
      <c r="A173" s="7"/>
      <c r="B173" s="2"/>
      <c r="C173" s="2"/>
    </row>
    <row r="174" spans="1:3" x14ac:dyDescent="0.25">
      <c r="A174" s="7"/>
      <c r="B174" s="2"/>
      <c r="C174" s="2"/>
    </row>
    <row r="175" spans="1:3" x14ac:dyDescent="0.25">
      <c r="A175" s="7"/>
      <c r="B175" s="2"/>
      <c r="C175" s="2"/>
    </row>
    <row r="176" spans="1:3" x14ac:dyDescent="0.25">
      <c r="A176" s="7"/>
      <c r="B176" s="2"/>
      <c r="C176" s="2"/>
    </row>
    <row r="177" spans="1:3" x14ac:dyDescent="0.25">
      <c r="A177" s="7"/>
      <c r="B177" s="2"/>
      <c r="C177" s="2"/>
    </row>
    <row r="178" spans="1:3" x14ac:dyDescent="0.25">
      <c r="A178" s="7"/>
      <c r="B178" s="2"/>
      <c r="C178" s="2"/>
    </row>
    <row r="179" spans="1:3" x14ac:dyDescent="0.25">
      <c r="A179" s="7"/>
      <c r="B179" s="2"/>
      <c r="C179" s="2"/>
    </row>
    <row r="180" spans="1:3" x14ac:dyDescent="0.25">
      <c r="A180" s="7"/>
      <c r="B180" s="2"/>
      <c r="C180" s="2"/>
    </row>
    <row r="181" spans="1:3" x14ac:dyDescent="0.25">
      <c r="A181" s="7"/>
      <c r="B181" s="2"/>
      <c r="C181" s="2"/>
    </row>
    <row r="182" spans="1:3" x14ac:dyDescent="0.25">
      <c r="A182" s="7"/>
      <c r="B182" s="2"/>
      <c r="C182" s="2"/>
    </row>
    <row r="183" spans="1:3" x14ac:dyDescent="0.25">
      <c r="A183" s="7"/>
      <c r="B183" s="2"/>
      <c r="C183" s="2"/>
    </row>
    <row r="184" spans="1:3" x14ac:dyDescent="0.25">
      <c r="A184" s="7"/>
      <c r="B184" s="2"/>
      <c r="C184" s="2"/>
    </row>
    <row r="185" spans="1:3" x14ac:dyDescent="0.25">
      <c r="A185" s="7"/>
      <c r="B185" s="2"/>
      <c r="C185" s="2"/>
    </row>
    <row r="186" spans="1:3" x14ac:dyDescent="0.25">
      <c r="A186" s="7"/>
      <c r="B186" s="2"/>
      <c r="C186" s="2"/>
    </row>
    <row r="187" spans="1:3" x14ac:dyDescent="0.25">
      <c r="A187" s="7"/>
      <c r="B187" s="2"/>
      <c r="C187" s="2"/>
    </row>
    <row r="188" spans="1:3" x14ac:dyDescent="0.25">
      <c r="A188" s="7"/>
      <c r="B188" s="2"/>
      <c r="C188" s="2"/>
    </row>
    <row r="189" spans="1:3" x14ac:dyDescent="0.25">
      <c r="A189" s="7"/>
      <c r="B189" s="2"/>
      <c r="C189" s="2"/>
    </row>
    <row r="190" spans="1:3" x14ac:dyDescent="0.25">
      <c r="A190" s="7"/>
      <c r="B190" s="2"/>
      <c r="C190" s="2"/>
    </row>
    <row r="191" spans="1:3" x14ac:dyDescent="0.25">
      <c r="A191" s="7"/>
      <c r="B191" s="2"/>
      <c r="C191" s="2"/>
    </row>
    <row r="192" spans="1:3" x14ac:dyDescent="0.25">
      <c r="A192" s="7"/>
      <c r="B192" s="2"/>
      <c r="C192" s="2"/>
    </row>
    <row r="193" spans="1:3" x14ac:dyDescent="0.25">
      <c r="A193" s="7"/>
      <c r="B193" s="2"/>
      <c r="C193" s="2"/>
    </row>
    <row r="194" spans="1:3" x14ac:dyDescent="0.25">
      <c r="A194" s="7"/>
      <c r="B194" s="2"/>
      <c r="C194" s="2"/>
    </row>
    <row r="195" spans="1:3" x14ac:dyDescent="0.25">
      <c r="A195" s="7"/>
      <c r="B195" s="2"/>
      <c r="C195" s="2"/>
    </row>
    <row r="196" spans="1:3" x14ac:dyDescent="0.25">
      <c r="A196" s="7"/>
      <c r="B196" s="2"/>
      <c r="C196" s="2"/>
    </row>
    <row r="197" spans="1:3" x14ac:dyDescent="0.25">
      <c r="A197" s="7"/>
      <c r="B197" s="2"/>
      <c r="C197" s="2"/>
    </row>
    <row r="198" spans="1:3" x14ac:dyDescent="0.25">
      <c r="A198" s="7"/>
      <c r="B198" s="2"/>
      <c r="C198" s="2"/>
    </row>
    <row r="199" spans="1:3" x14ac:dyDescent="0.25">
      <c r="A199" s="7"/>
      <c r="B199" s="2"/>
      <c r="C199" s="2"/>
    </row>
    <row r="200" spans="1:3" x14ac:dyDescent="0.25">
      <c r="A200" s="7"/>
      <c r="B200" s="2"/>
      <c r="C200" s="2"/>
    </row>
    <row r="201" spans="1:3" x14ac:dyDescent="0.25">
      <c r="A201" s="7"/>
      <c r="B201" s="2"/>
      <c r="C201" s="2"/>
    </row>
    <row r="202" spans="1:3" x14ac:dyDescent="0.25">
      <c r="A202" s="7"/>
      <c r="B202" s="2"/>
      <c r="C202" s="2"/>
    </row>
    <row r="203" spans="1:3" x14ac:dyDescent="0.25">
      <c r="A203" s="7"/>
      <c r="B203" s="2"/>
      <c r="C203" s="2"/>
    </row>
    <row r="204" spans="1:3" x14ac:dyDescent="0.25">
      <c r="A204" s="7"/>
      <c r="B204" s="2"/>
      <c r="C204" s="2"/>
    </row>
    <row r="205" spans="1:3" x14ac:dyDescent="0.25">
      <c r="A205" s="7"/>
      <c r="B205" s="2"/>
      <c r="C205" s="2"/>
    </row>
    <row r="206" spans="1:3" x14ac:dyDescent="0.25">
      <c r="A206" s="7"/>
      <c r="B206" s="2"/>
      <c r="C206" s="2"/>
    </row>
    <row r="207" spans="1:3" x14ac:dyDescent="0.25">
      <c r="A207" s="7"/>
      <c r="B207" s="2"/>
      <c r="C207" s="2"/>
    </row>
    <row r="208" spans="1:3" x14ac:dyDescent="0.25">
      <c r="A208" s="7"/>
      <c r="B208" s="2"/>
      <c r="C208" s="2"/>
    </row>
    <row r="209" spans="1:3" x14ac:dyDescent="0.25">
      <c r="A209" s="7"/>
      <c r="B209" s="2"/>
      <c r="C209" s="2"/>
    </row>
    <row r="210" spans="1:3" x14ac:dyDescent="0.25">
      <c r="A210" s="7"/>
      <c r="B210" s="2"/>
      <c r="C210" s="2"/>
    </row>
    <row r="211" spans="1:3" x14ac:dyDescent="0.25">
      <c r="A211" s="7"/>
      <c r="B211" s="2"/>
      <c r="C211" s="2"/>
    </row>
    <row r="212" spans="1:3" x14ac:dyDescent="0.25">
      <c r="A212" s="7"/>
      <c r="B212" s="2"/>
      <c r="C212" s="2"/>
    </row>
    <row r="213" spans="1:3" x14ac:dyDescent="0.25">
      <c r="A213" s="7"/>
      <c r="B213" s="2"/>
      <c r="C213" s="2"/>
    </row>
    <row r="214" spans="1:3" x14ac:dyDescent="0.25">
      <c r="A214" s="7"/>
      <c r="B214" s="2"/>
      <c r="C214" s="2"/>
    </row>
    <row r="215" spans="1:3" x14ac:dyDescent="0.25">
      <c r="A215" s="7"/>
      <c r="B215" s="2"/>
      <c r="C215" s="2"/>
    </row>
    <row r="216" spans="1:3" x14ac:dyDescent="0.25">
      <c r="A216" s="7"/>
      <c r="B216" s="2"/>
      <c r="C216" s="2"/>
    </row>
    <row r="217" spans="1:3" x14ac:dyDescent="0.25">
      <c r="A217" s="7"/>
      <c r="B217" s="2"/>
      <c r="C217" s="2"/>
    </row>
    <row r="218" spans="1:3" x14ac:dyDescent="0.25">
      <c r="A218" s="7"/>
      <c r="B218" s="2"/>
      <c r="C218" s="2"/>
    </row>
  </sheetData>
  <sheetProtection selectLockedCells="1"/>
  <protectedRanges>
    <protectedRange sqref="C33" name="Tartomány4_1"/>
    <protectedRange sqref="C45" name="Tartomány4_1_1"/>
    <protectedRange sqref="C12:C19" name="Tartomány1_2_1_1_1"/>
    <protectedRange sqref="C20:C21" name="Tartomány1_2_1_2_1"/>
  </protectedRanges>
  <mergeCells count="37">
    <mergeCell ref="X6:X9"/>
    <mergeCell ref="Y6:Y9"/>
    <mergeCell ref="A47:S47"/>
    <mergeCell ref="A48:S48"/>
    <mergeCell ref="A49:S49"/>
    <mergeCell ref="D29:S29"/>
    <mergeCell ref="A31:S31"/>
    <mergeCell ref="A32:S32"/>
    <mergeCell ref="A33:S33"/>
    <mergeCell ref="A46:S46"/>
    <mergeCell ref="T46:V46"/>
    <mergeCell ref="R8:R9"/>
    <mergeCell ref="S8:S9"/>
    <mergeCell ref="V8:V9"/>
    <mergeCell ref="W8:W9"/>
    <mergeCell ref="A24:S24"/>
    <mergeCell ref="D25:S25"/>
    <mergeCell ref="F8:F9"/>
    <mergeCell ref="G8:G9"/>
    <mergeCell ref="J8:J9"/>
    <mergeCell ref="K8:K9"/>
    <mergeCell ref="N8:N9"/>
    <mergeCell ref="A6:A9"/>
    <mergeCell ref="B6:B9"/>
    <mergeCell ref="C6:C9"/>
    <mergeCell ref="O8:O9"/>
    <mergeCell ref="T6:W7"/>
    <mergeCell ref="D7:G7"/>
    <mergeCell ref="H7:K7"/>
    <mergeCell ref="L7:O7"/>
    <mergeCell ref="P7:S7"/>
    <mergeCell ref="D6:S6"/>
    <mergeCell ref="A1:S1"/>
    <mergeCell ref="A2:S2"/>
    <mergeCell ref="A3:S3"/>
    <mergeCell ref="A4:S4"/>
    <mergeCell ref="A5:S5"/>
  </mergeCells>
  <pageMargins left="0.23622047244094491" right="0.23622047244094491" top="0.74803149606299213" bottom="0.74803149606299213" header="0.31496062992125984" footer="0.31496062992125984"/>
  <pageSetup paperSize="8" scale="85" orientation="portrait" r:id="rId1"/>
  <headerFooter alignWithMargins="0">
    <oddHeader>&amp;R&amp;"Arial,Normál"&amp;12 1. számú melléklet a  .......... alapképzési szak tantervéhez</oddHeader>
    <oddFooter>&amp;R&amp;Z&amp;F  &amp;D</oddFooter>
  </headerFooter>
  <ignoredErrors>
    <ignoredError sqref="T22:U2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Y217"/>
  <sheetViews>
    <sheetView topLeftCell="A7" zoomScale="80" zoomScaleNormal="80" zoomScaleSheetLayoutView="75" workbookViewId="0">
      <selection activeCell="A16" sqref="A16"/>
    </sheetView>
  </sheetViews>
  <sheetFormatPr defaultColWidth="10.6640625" defaultRowHeight="15.75" x14ac:dyDescent="0.25"/>
  <cols>
    <col min="1" max="1" width="17.1640625" style="8" customWidth="1"/>
    <col min="2" max="2" width="7.1640625" style="1" customWidth="1"/>
    <col min="3" max="3" width="97.6640625" style="1" bestFit="1" customWidth="1"/>
    <col min="4" max="18" width="5.83203125" style="1" customWidth="1"/>
    <col min="19" max="19" width="4.83203125" style="1" bestFit="1" customWidth="1"/>
    <col min="20" max="20" width="7.33203125" style="1" bestFit="1" customWidth="1"/>
    <col min="21" max="22" width="6.83203125" style="1" customWidth="1"/>
    <col min="23" max="23" width="6.1640625" style="1" customWidth="1"/>
    <col min="24" max="24" width="45.1640625" style="1" bestFit="1" customWidth="1"/>
    <col min="25" max="25" width="31.5" style="1" bestFit="1" customWidth="1"/>
    <col min="26" max="35" width="1.83203125" style="1" customWidth="1"/>
    <col min="36" max="36" width="2.33203125" style="1" customWidth="1"/>
    <col min="37" max="16384" width="10.6640625" style="1"/>
  </cols>
  <sheetData>
    <row r="1" spans="1:25" ht="21.95" customHeight="1" x14ac:dyDescent="0.2">
      <c r="A1" s="463" t="s">
        <v>17</v>
      </c>
      <c r="B1" s="463"/>
      <c r="C1" s="463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2"/>
      <c r="U1" s="2"/>
      <c r="V1" s="2"/>
      <c r="W1" s="2"/>
    </row>
    <row r="2" spans="1:25" ht="21.95" customHeight="1" x14ac:dyDescent="0.2">
      <c r="A2" s="478" t="s">
        <v>279</v>
      </c>
      <c r="B2" s="478"/>
      <c r="C2" s="478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  <c r="O2" s="479"/>
      <c r="P2" s="479"/>
      <c r="Q2" s="479"/>
      <c r="R2" s="479"/>
      <c r="S2" s="479"/>
      <c r="T2" s="5"/>
      <c r="U2" s="5"/>
      <c r="V2" s="5"/>
      <c r="W2" s="5"/>
    </row>
    <row r="3" spans="1:25" ht="21.95" customHeight="1" x14ac:dyDescent="0.2">
      <c r="A3" s="467" t="s">
        <v>204</v>
      </c>
      <c r="B3" s="467"/>
      <c r="C3" s="467"/>
      <c r="D3" s="468"/>
      <c r="E3" s="468"/>
      <c r="F3" s="468"/>
      <c r="G3" s="468"/>
      <c r="H3" s="468"/>
      <c r="I3" s="468"/>
      <c r="J3" s="468"/>
      <c r="K3" s="468"/>
      <c r="L3" s="468"/>
      <c r="M3" s="468"/>
      <c r="N3" s="468"/>
      <c r="O3" s="468"/>
      <c r="P3" s="468"/>
      <c r="Q3" s="468"/>
      <c r="R3" s="468"/>
      <c r="S3" s="468"/>
      <c r="T3" s="89"/>
      <c r="U3" s="89"/>
      <c r="V3" s="89"/>
      <c r="W3" s="89"/>
    </row>
    <row r="4" spans="1:25" ht="15.75" customHeight="1" x14ac:dyDescent="0.2">
      <c r="A4" s="465" t="s">
        <v>292</v>
      </c>
      <c r="B4" s="465"/>
      <c r="C4" s="465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89"/>
      <c r="U4" s="89"/>
      <c r="V4" s="89"/>
      <c r="W4" s="89"/>
    </row>
    <row r="5" spans="1:25" ht="15.75" customHeight="1" thickBot="1" x14ac:dyDescent="0.25">
      <c r="A5" s="480" t="s">
        <v>262</v>
      </c>
      <c r="B5" s="480"/>
      <c r="C5" s="480"/>
      <c r="D5" s="481"/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1"/>
      <c r="P5" s="481"/>
      <c r="Q5" s="481"/>
      <c r="R5" s="481"/>
      <c r="S5" s="481"/>
      <c r="T5" s="90"/>
      <c r="U5" s="90"/>
      <c r="V5" s="90"/>
      <c r="W5" s="90"/>
    </row>
    <row r="6" spans="1:25" ht="15.75" customHeight="1" thickTop="1" thickBot="1" x14ac:dyDescent="0.25">
      <c r="A6" s="472" t="s">
        <v>13</v>
      </c>
      <c r="B6" s="475" t="s">
        <v>14</v>
      </c>
      <c r="C6" s="469" t="s">
        <v>15</v>
      </c>
      <c r="D6" s="457" t="s">
        <v>8</v>
      </c>
      <c r="E6" s="458"/>
      <c r="F6" s="458"/>
      <c r="G6" s="458"/>
      <c r="H6" s="458"/>
      <c r="I6" s="458"/>
      <c r="J6" s="458"/>
      <c r="K6" s="458"/>
      <c r="L6" s="458"/>
      <c r="M6" s="458"/>
      <c r="N6" s="458"/>
      <c r="O6" s="458"/>
      <c r="P6" s="458"/>
      <c r="Q6" s="458"/>
      <c r="R6" s="458"/>
      <c r="S6" s="458"/>
      <c r="T6" s="448" t="s">
        <v>24</v>
      </c>
      <c r="U6" s="449"/>
      <c r="V6" s="449"/>
      <c r="W6" s="450"/>
      <c r="X6" s="461" t="s">
        <v>239</v>
      </c>
      <c r="Y6" s="462" t="s">
        <v>240</v>
      </c>
    </row>
    <row r="7" spans="1:25" ht="15.75" customHeight="1" x14ac:dyDescent="0.2">
      <c r="A7" s="473"/>
      <c r="B7" s="476"/>
      <c r="C7" s="470"/>
      <c r="D7" s="454" t="s">
        <v>1</v>
      </c>
      <c r="E7" s="455"/>
      <c r="F7" s="455"/>
      <c r="G7" s="456"/>
      <c r="H7" s="459" t="s">
        <v>2</v>
      </c>
      <c r="I7" s="455"/>
      <c r="J7" s="455"/>
      <c r="K7" s="460"/>
      <c r="L7" s="454" t="s">
        <v>3</v>
      </c>
      <c r="M7" s="455"/>
      <c r="N7" s="455"/>
      <c r="O7" s="456"/>
      <c r="P7" s="459" t="s">
        <v>4</v>
      </c>
      <c r="Q7" s="455"/>
      <c r="R7" s="455"/>
      <c r="S7" s="456"/>
      <c r="T7" s="451"/>
      <c r="U7" s="452"/>
      <c r="V7" s="452"/>
      <c r="W7" s="453"/>
      <c r="X7" s="461"/>
      <c r="Y7" s="462"/>
    </row>
    <row r="8" spans="1:25" ht="15.75" customHeight="1" x14ac:dyDescent="0.2">
      <c r="A8" s="473"/>
      <c r="B8" s="476"/>
      <c r="C8" s="470"/>
      <c r="D8" s="57" t="s">
        <v>9</v>
      </c>
      <c r="E8" s="57" t="s">
        <v>10</v>
      </c>
      <c r="F8" s="427" t="s">
        <v>7</v>
      </c>
      <c r="G8" s="429" t="s">
        <v>12</v>
      </c>
      <c r="H8" s="57" t="s">
        <v>9</v>
      </c>
      <c r="I8" s="57" t="s">
        <v>10</v>
      </c>
      <c r="J8" s="427" t="s">
        <v>7</v>
      </c>
      <c r="K8" s="429" t="s">
        <v>12</v>
      </c>
      <c r="L8" s="57" t="s">
        <v>9</v>
      </c>
      <c r="M8" s="57" t="s">
        <v>10</v>
      </c>
      <c r="N8" s="427" t="s">
        <v>7</v>
      </c>
      <c r="O8" s="429" t="s">
        <v>12</v>
      </c>
      <c r="P8" s="57" t="s">
        <v>9</v>
      </c>
      <c r="Q8" s="57" t="s">
        <v>10</v>
      </c>
      <c r="R8" s="427" t="s">
        <v>7</v>
      </c>
      <c r="S8" s="429" t="s">
        <v>12</v>
      </c>
      <c r="T8" s="69" t="s">
        <v>9</v>
      </c>
      <c r="U8" s="57" t="s">
        <v>10</v>
      </c>
      <c r="V8" s="427" t="s">
        <v>7</v>
      </c>
      <c r="W8" s="446" t="s">
        <v>12</v>
      </c>
      <c r="X8" s="461"/>
      <c r="Y8" s="462"/>
    </row>
    <row r="9" spans="1:25" ht="80.099999999999994" customHeight="1" thickBot="1" x14ac:dyDescent="0.25">
      <c r="A9" s="474"/>
      <c r="B9" s="477"/>
      <c r="C9" s="471"/>
      <c r="D9" s="16" t="s">
        <v>22</v>
      </c>
      <c r="E9" s="16" t="s">
        <v>22</v>
      </c>
      <c r="F9" s="428"/>
      <c r="G9" s="430"/>
      <c r="H9" s="16" t="s">
        <v>22</v>
      </c>
      <c r="I9" s="16" t="s">
        <v>22</v>
      </c>
      <c r="J9" s="428"/>
      <c r="K9" s="430"/>
      <c r="L9" s="16" t="s">
        <v>22</v>
      </c>
      <c r="M9" s="16" t="s">
        <v>22</v>
      </c>
      <c r="N9" s="428"/>
      <c r="O9" s="430"/>
      <c r="P9" s="16" t="s">
        <v>22</v>
      </c>
      <c r="Q9" s="16" t="s">
        <v>22</v>
      </c>
      <c r="R9" s="428"/>
      <c r="S9" s="430"/>
      <c r="T9" s="70" t="s">
        <v>22</v>
      </c>
      <c r="U9" s="16" t="s">
        <v>22</v>
      </c>
      <c r="V9" s="428"/>
      <c r="W9" s="447"/>
      <c r="X9" s="461"/>
      <c r="Y9" s="462"/>
    </row>
    <row r="10" spans="1:25" s="11" customFormat="1" ht="15.75" customHeight="1" thickBot="1" x14ac:dyDescent="0.35">
      <c r="A10" s="50"/>
      <c r="B10" s="51"/>
      <c r="C10" s="52" t="s">
        <v>19</v>
      </c>
      <c r="D10" s="53">
        <f>szakon_kozos!D63</f>
        <v>42</v>
      </c>
      <c r="E10" s="53">
        <f>szakon_kozos!E63</f>
        <v>54</v>
      </c>
      <c r="F10" s="53">
        <f>szakon_kozos!F63</f>
        <v>24</v>
      </c>
      <c r="G10" s="54" t="s">
        <v>28</v>
      </c>
      <c r="H10" s="53">
        <f>szakon_kozos!H63</f>
        <v>58</v>
      </c>
      <c r="I10" s="53">
        <f>szakon_kozos!I63</f>
        <v>32</v>
      </c>
      <c r="J10" s="53">
        <f>szakon_kozos!J63</f>
        <v>24</v>
      </c>
      <c r="K10" s="54" t="s">
        <v>28</v>
      </c>
      <c r="L10" s="53">
        <f>szakon_kozos!L63</f>
        <v>42</v>
      </c>
      <c r="M10" s="53">
        <f>szakon_kozos!M63</f>
        <v>32</v>
      </c>
      <c r="N10" s="53">
        <f>szakon_kozos!N63</f>
        <v>21</v>
      </c>
      <c r="O10" s="54" t="s">
        <v>28</v>
      </c>
      <c r="P10" s="53">
        <f>szakon_kozos!P63</f>
        <v>82</v>
      </c>
      <c r="Q10" s="53">
        <f>szakon_kozos!Q63</f>
        <v>16</v>
      </c>
      <c r="R10" s="53">
        <f>szakon_kozos!R63</f>
        <v>28</v>
      </c>
      <c r="S10" s="54" t="s">
        <v>28</v>
      </c>
      <c r="T10" s="53">
        <f>szakon_kozos!T63</f>
        <v>224</v>
      </c>
      <c r="U10" s="53">
        <f>szakon_kozos!U63</f>
        <v>134</v>
      </c>
      <c r="V10" s="53">
        <f>SUM(F10,J10,N10,R10)</f>
        <v>97</v>
      </c>
      <c r="W10" s="104" t="s">
        <v>28</v>
      </c>
      <c r="X10" s="124"/>
      <c r="Y10" s="124"/>
    </row>
    <row r="11" spans="1:25" s="11" customFormat="1" ht="15.75" customHeight="1" x14ac:dyDescent="0.3">
      <c r="A11" s="36">
        <v>2</v>
      </c>
      <c r="B11" s="17"/>
      <c r="C11" s="87" t="s">
        <v>59</v>
      </c>
      <c r="D11" s="37"/>
      <c r="E11" s="38"/>
      <c r="F11" s="38"/>
      <c r="G11" s="39"/>
      <c r="H11" s="38"/>
      <c r="I11" s="38"/>
      <c r="J11" s="38"/>
      <c r="K11" s="39"/>
      <c r="L11" s="38"/>
      <c r="M11" s="38"/>
      <c r="N11" s="38"/>
      <c r="O11" s="39"/>
      <c r="P11" s="38"/>
      <c r="Q11" s="38"/>
      <c r="R11" s="38"/>
      <c r="S11" s="39"/>
      <c r="T11" s="71"/>
      <c r="U11" s="44"/>
      <c r="V11" s="44"/>
      <c r="W11" s="45"/>
      <c r="X11" s="124"/>
      <c r="Y11" s="124"/>
    </row>
    <row r="12" spans="1:25" s="138" customFormat="1" ht="15.75" customHeight="1" x14ac:dyDescent="0.25">
      <c r="A12" s="143" t="s">
        <v>205</v>
      </c>
      <c r="B12" s="140" t="s">
        <v>43</v>
      </c>
      <c r="C12" s="337" t="s">
        <v>206</v>
      </c>
      <c r="D12" s="141">
        <v>6</v>
      </c>
      <c r="E12" s="142">
        <v>4</v>
      </c>
      <c r="F12" s="132">
        <v>2</v>
      </c>
      <c r="G12" s="132" t="s">
        <v>128</v>
      </c>
      <c r="H12" s="141"/>
      <c r="I12" s="142"/>
      <c r="J12" s="132"/>
      <c r="K12" s="132"/>
      <c r="L12" s="141"/>
      <c r="M12" s="142"/>
      <c r="N12" s="132"/>
      <c r="O12" s="132"/>
      <c r="P12" s="141"/>
      <c r="Q12" s="142"/>
      <c r="R12" s="132"/>
      <c r="S12" s="132"/>
      <c r="T12" s="134">
        <f t="shared" ref="T12:V20" si="0">IF(D12+H12+L12+P12=0,"",D12+H12+L12+P12)</f>
        <v>6</v>
      </c>
      <c r="U12" s="135">
        <f t="shared" si="0"/>
        <v>4</v>
      </c>
      <c r="V12" s="135">
        <f t="shared" si="0"/>
        <v>2</v>
      </c>
      <c r="W12" s="146" t="s">
        <v>28</v>
      </c>
      <c r="X12" s="139" t="s">
        <v>241</v>
      </c>
      <c r="Y12" s="139" t="s">
        <v>274</v>
      </c>
    </row>
    <row r="13" spans="1:25" s="138" customFormat="1" ht="15.75" customHeight="1" x14ac:dyDescent="0.25">
      <c r="A13" s="355" t="s">
        <v>207</v>
      </c>
      <c r="B13" s="140" t="s">
        <v>43</v>
      </c>
      <c r="C13" s="367" t="s">
        <v>228</v>
      </c>
      <c r="D13" s="141">
        <v>8</v>
      </c>
      <c r="E13" s="311">
        <v>18</v>
      </c>
      <c r="F13" s="132">
        <v>5</v>
      </c>
      <c r="G13" s="132" t="s">
        <v>69</v>
      </c>
      <c r="H13" s="141"/>
      <c r="I13" s="142"/>
      <c r="J13" s="132"/>
      <c r="K13" s="132"/>
      <c r="L13" s="141"/>
      <c r="M13" s="142"/>
      <c r="N13" s="132"/>
      <c r="O13" s="132"/>
      <c r="P13" s="141"/>
      <c r="Q13" s="142"/>
      <c r="R13" s="132"/>
      <c r="S13" s="132" t="s">
        <v>65</v>
      </c>
      <c r="T13" s="134">
        <f t="shared" si="0"/>
        <v>8</v>
      </c>
      <c r="U13" s="135">
        <f t="shared" si="0"/>
        <v>18</v>
      </c>
      <c r="V13" s="135">
        <f t="shared" si="0"/>
        <v>5</v>
      </c>
      <c r="W13" s="146" t="s">
        <v>28</v>
      </c>
      <c r="X13" s="139" t="s">
        <v>246</v>
      </c>
      <c r="Y13" s="353" t="s">
        <v>364</v>
      </c>
    </row>
    <row r="14" spans="1:25" s="138" customFormat="1" ht="15.75" customHeight="1" x14ac:dyDescent="0.25">
      <c r="A14" s="143" t="s">
        <v>208</v>
      </c>
      <c r="B14" s="140" t="s">
        <v>43</v>
      </c>
      <c r="C14" s="338" t="s">
        <v>209</v>
      </c>
      <c r="D14" s="141"/>
      <c r="E14" s="142"/>
      <c r="F14" s="132"/>
      <c r="G14" s="132"/>
      <c r="H14" s="141">
        <v>8</v>
      </c>
      <c r="I14" s="142">
        <v>8</v>
      </c>
      <c r="J14" s="132">
        <v>3</v>
      </c>
      <c r="K14" s="132" t="s">
        <v>280</v>
      </c>
      <c r="L14" s="141"/>
      <c r="M14" s="142"/>
      <c r="N14" s="132"/>
      <c r="O14" s="132"/>
      <c r="P14" s="141"/>
      <c r="Q14" s="142"/>
      <c r="R14" s="132"/>
      <c r="S14" s="132" t="s">
        <v>65</v>
      </c>
      <c r="T14" s="134">
        <f t="shared" si="0"/>
        <v>8</v>
      </c>
      <c r="U14" s="135">
        <f t="shared" si="0"/>
        <v>8</v>
      </c>
      <c r="V14" s="135">
        <f t="shared" si="0"/>
        <v>3</v>
      </c>
      <c r="W14" s="146" t="s">
        <v>28</v>
      </c>
      <c r="X14" s="139" t="s">
        <v>246</v>
      </c>
      <c r="Y14" s="139" t="s">
        <v>247</v>
      </c>
    </row>
    <row r="15" spans="1:25" s="138" customFormat="1" ht="15.75" customHeight="1" x14ac:dyDescent="0.25">
      <c r="A15" s="143" t="s">
        <v>210</v>
      </c>
      <c r="B15" s="140" t="s">
        <v>43</v>
      </c>
      <c r="C15" s="338" t="s">
        <v>211</v>
      </c>
      <c r="D15" s="141"/>
      <c r="E15" s="142"/>
      <c r="F15" s="132"/>
      <c r="G15" s="132"/>
      <c r="H15" s="141"/>
      <c r="I15" s="142"/>
      <c r="J15" s="132"/>
      <c r="K15" s="132"/>
      <c r="L15" s="141"/>
      <c r="M15" s="142"/>
      <c r="N15" s="132"/>
      <c r="O15" s="132"/>
      <c r="P15" s="335">
        <v>4</v>
      </c>
      <c r="Q15" s="336">
        <v>6</v>
      </c>
      <c r="R15" s="132">
        <v>2</v>
      </c>
      <c r="S15" s="132" t="s">
        <v>128</v>
      </c>
      <c r="T15" s="134">
        <f t="shared" si="0"/>
        <v>4</v>
      </c>
      <c r="U15" s="135">
        <f t="shared" si="0"/>
        <v>6</v>
      </c>
      <c r="V15" s="135">
        <f t="shared" si="0"/>
        <v>2</v>
      </c>
      <c r="W15" s="146" t="s">
        <v>28</v>
      </c>
      <c r="X15" s="139" t="s">
        <v>246</v>
      </c>
      <c r="Y15" s="139" t="s">
        <v>247</v>
      </c>
    </row>
    <row r="16" spans="1:25" s="138" customFormat="1" ht="15.75" customHeight="1" x14ac:dyDescent="0.25">
      <c r="A16" s="355" t="s">
        <v>212</v>
      </c>
      <c r="B16" s="140" t="s">
        <v>43</v>
      </c>
      <c r="C16" s="354" t="s">
        <v>213</v>
      </c>
      <c r="D16" s="141"/>
      <c r="E16" s="142"/>
      <c r="F16" s="132"/>
      <c r="G16" s="132"/>
      <c r="H16" s="141"/>
      <c r="I16" s="142"/>
      <c r="J16" s="132"/>
      <c r="K16" s="132"/>
      <c r="L16" s="335">
        <v>4</v>
      </c>
      <c r="M16" s="336">
        <v>6</v>
      </c>
      <c r="N16" s="132">
        <v>2</v>
      </c>
      <c r="O16" s="132" t="s">
        <v>128</v>
      </c>
      <c r="P16" s="141"/>
      <c r="Q16" s="142"/>
      <c r="R16" s="132"/>
      <c r="S16" s="132"/>
      <c r="T16" s="134">
        <f t="shared" si="0"/>
        <v>4</v>
      </c>
      <c r="U16" s="135">
        <f t="shared" si="0"/>
        <v>6</v>
      </c>
      <c r="V16" s="135">
        <f t="shared" si="0"/>
        <v>2</v>
      </c>
      <c r="W16" s="146" t="s">
        <v>28</v>
      </c>
      <c r="X16" s="139" t="s">
        <v>246</v>
      </c>
      <c r="Y16" s="353" t="s">
        <v>364</v>
      </c>
    </row>
    <row r="17" spans="1:25" s="138" customFormat="1" ht="15.75" customHeight="1" x14ac:dyDescent="0.25">
      <c r="A17" s="143" t="s">
        <v>214</v>
      </c>
      <c r="B17" s="306" t="s">
        <v>43</v>
      </c>
      <c r="C17" s="338" t="s">
        <v>332</v>
      </c>
      <c r="D17" s="141"/>
      <c r="E17" s="142"/>
      <c r="F17" s="132"/>
      <c r="G17" s="132"/>
      <c r="H17" s="141"/>
      <c r="I17" s="142"/>
      <c r="J17" s="132"/>
      <c r="K17" s="132"/>
      <c r="L17" s="141"/>
      <c r="M17" s="142"/>
      <c r="N17" s="132"/>
      <c r="O17" s="132"/>
      <c r="P17" s="141">
        <v>12</v>
      </c>
      <c r="Q17" s="336">
        <v>4</v>
      </c>
      <c r="R17" s="132">
        <v>3</v>
      </c>
      <c r="S17" s="132" t="s">
        <v>66</v>
      </c>
      <c r="T17" s="134">
        <f t="shared" si="0"/>
        <v>12</v>
      </c>
      <c r="U17" s="135">
        <f t="shared" si="0"/>
        <v>4</v>
      </c>
      <c r="V17" s="135">
        <f t="shared" si="0"/>
        <v>3</v>
      </c>
      <c r="W17" s="146" t="s">
        <v>28</v>
      </c>
      <c r="X17" s="139" t="s">
        <v>246</v>
      </c>
      <c r="Y17" s="139" t="s">
        <v>247</v>
      </c>
    </row>
    <row r="18" spans="1:25" s="138" customFormat="1" ht="15.75" customHeight="1" x14ac:dyDescent="0.25">
      <c r="A18" s="332" t="s">
        <v>215</v>
      </c>
      <c r="B18" s="140" t="s">
        <v>43</v>
      </c>
      <c r="C18" s="362" t="s">
        <v>216</v>
      </c>
      <c r="D18" s="141"/>
      <c r="E18" s="142"/>
      <c r="F18" s="132"/>
      <c r="G18" s="132"/>
      <c r="H18" s="141"/>
      <c r="I18" s="142"/>
      <c r="J18" s="132"/>
      <c r="K18" s="132"/>
      <c r="L18" s="335">
        <v>8</v>
      </c>
      <c r="M18" s="336">
        <v>2</v>
      </c>
      <c r="N18" s="132">
        <v>2</v>
      </c>
      <c r="O18" s="132" t="s">
        <v>66</v>
      </c>
      <c r="P18" s="141"/>
      <c r="Q18" s="142"/>
      <c r="R18" s="132"/>
      <c r="S18" s="132"/>
      <c r="T18" s="134">
        <f t="shared" si="0"/>
        <v>8</v>
      </c>
      <c r="U18" s="135">
        <f t="shared" si="0"/>
        <v>2</v>
      </c>
      <c r="V18" s="135">
        <f t="shared" si="0"/>
        <v>2</v>
      </c>
      <c r="W18" s="146" t="s">
        <v>28</v>
      </c>
      <c r="X18" s="359" t="s">
        <v>354</v>
      </c>
      <c r="Y18" s="139" t="s">
        <v>260</v>
      </c>
    </row>
    <row r="19" spans="1:25" s="138" customFormat="1" ht="15.75" customHeight="1" x14ac:dyDescent="0.25">
      <c r="A19" s="332" t="s">
        <v>217</v>
      </c>
      <c r="B19" s="140" t="s">
        <v>43</v>
      </c>
      <c r="C19" s="362" t="s">
        <v>218</v>
      </c>
      <c r="D19" s="141"/>
      <c r="E19" s="142"/>
      <c r="F19" s="132"/>
      <c r="G19" s="132"/>
      <c r="H19" s="335">
        <v>8</v>
      </c>
      <c r="I19" s="336">
        <v>2</v>
      </c>
      <c r="J19" s="132">
        <v>2</v>
      </c>
      <c r="K19" s="132" t="s">
        <v>334</v>
      </c>
      <c r="L19" s="141"/>
      <c r="M19" s="142"/>
      <c r="N19" s="132"/>
      <c r="O19" s="132"/>
      <c r="P19" s="141"/>
      <c r="Q19" s="142"/>
      <c r="R19" s="132"/>
      <c r="S19" s="132" t="s">
        <v>65</v>
      </c>
      <c r="T19" s="134">
        <f t="shared" si="0"/>
        <v>8</v>
      </c>
      <c r="U19" s="135">
        <f t="shared" si="0"/>
        <v>2</v>
      </c>
      <c r="V19" s="135">
        <f t="shared" si="0"/>
        <v>2</v>
      </c>
      <c r="W19" s="146" t="s">
        <v>28</v>
      </c>
      <c r="X19" s="139" t="s">
        <v>254</v>
      </c>
      <c r="Y19" s="359" t="s">
        <v>352</v>
      </c>
    </row>
    <row r="20" spans="1:25" s="138" customFormat="1" ht="15.75" customHeight="1" x14ac:dyDescent="0.25">
      <c r="A20" s="332" t="s">
        <v>219</v>
      </c>
      <c r="B20" s="140" t="s">
        <v>43</v>
      </c>
      <c r="C20" s="362" t="s">
        <v>220</v>
      </c>
      <c r="D20" s="141"/>
      <c r="E20" s="142"/>
      <c r="F20" s="132"/>
      <c r="G20" s="132"/>
      <c r="H20" s="141"/>
      <c r="I20" s="142"/>
      <c r="J20" s="132"/>
      <c r="K20" s="132"/>
      <c r="L20" s="335">
        <v>8</v>
      </c>
      <c r="M20" s="336">
        <v>2</v>
      </c>
      <c r="N20" s="132">
        <v>2</v>
      </c>
      <c r="O20" s="132" t="s">
        <v>128</v>
      </c>
      <c r="P20" s="141"/>
      <c r="Q20" s="142"/>
      <c r="R20" s="132"/>
      <c r="S20" s="132"/>
      <c r="T20" s="134">
        <f t="shared" si="0"/>
        <v>8</v>
      </c>
      <c r="U20" s="152">
        <f t="shared" si="0"/>
        <v>2</v>
      </c>
      <c r="V20" s="152">
        <f t="shared" si="0"/>
        <v>2</v>
      </c>
      <c r="W20" s="307" t="s">
        <v>28</v>
      </c>
      <c r="X20" s="139" t="s">
        <v>254</v>
      </c>
      <c r="Y20" s="359" t="s">
        <v>352</v>
      </c>
    </row>
    <row r="21" spans="1:25" s="11" customFormat="1" ht="15.75" customHeight="1" thickBot="1" x14ac:dyDescent="0.35">
      <c r="A21" s="20"/>
      <c r="B21" s="82"/>
      <c r="C21" s="83" t="s">
        <v>60</v>
      </c>
      <c r="D21" s="22">
        <f>SUM(D12:D20)</f>
        <v>14</v>
      </c>
      <c r="E21" s="22">
        <f>SUM(E12:E20)</f>
        <v>22</v>
      </c>
      <c r="F21" s="22">
        <f>SUM(F12:F20)</f>
        <v>7</v>
      </c>
      <c r="G21" s="24" t="s">
        <v>28</v>
      </c>
      <c r="H21" s="123">
        <f>SUM(H12:H20)</f>
        <v>16</v>
      </c>
      <c r="I21" s="22">
        <f>SUM(I12:I20)</f>
        <v>10</v>
      </c>
      <c r="J21" s="22">
        <f>SUM(J12:J20)</f>
        <v>5</v>
      </c>
      <c r="K21" s="24" t="s">
        <v>28</v>
      </c>
      <c r="L21" s="21">
        <f>SUM(L12:L20)</f>
        <v>20</v>
      </c>
      <c r="M21" s="22">
        <f>SUM(M12:M20)</f>
        <v>10</v>
      </c>
      <c r="N21" s="22">
        <f>SUM(N12:N20)</f>
        <v>6</v>
      </c>
      <c r="O21" s="24" t="s">
        <v>28</v>
      </c>
      <c r="P21" s="123">
        <f>SUM(P12:P20)</f>
        <v>16</v>
      </c>
      <c r="Q21" s="22">
        <f>SUM(Q12:Q20)</f>
        <v>10</v>
      </c>
      <c r="R21" s="22">
        <f>SUM(R12:R20)</f>
        <v>5</v>
      </c>
      <c r="S21" s="91" t="s">
        <v>28</v>
      </c>
      <c r="T21" s="123">
        <f>SUM(T12:T20)</f>
        <v>66</v>
      </c>
      <c r="U21" s="22">
        <f>SUM(U12:U20)</f>
        <v>52</v>
      </c>
      <c r="V21" s="22">
        <f>SUM(V12:V20)</f>
        <v>23</v>
      </c>
      <c r="W21" s="91" t="s">
        <v>28</v>
      </c>
    </row>
    <row r="22" spans="1:25" s="11" customFormat="1" ht="15.75" customHeight="1" thickBot="1" x14ac:dyDescent="0.35">
      <c r="A22" s="48"/>
      <c r="B22" s="49"/>
      <c r="C22" s="35" t="s">
        <v>21</v>
      </c>
      <c r="D22" s="53">
        <f>D10+D21</f>
        <v>56</v>
      </c>
      <c r="E22" s="34">
        <f>E10+E21</f>
        <v>76</v>
      </c>
      <c r="F22" s="34">
        <f>F10+F21</f>
        <v>31</v>
      </c>
      <c r="G22" s="55" t="s">
        <v>28</v>
      </c>
      <c r="H22" s="53">
        <f>H10+H21</f>
        <v>74</v>
      </c>
      <c r="I22" s="34">
        <f>I10+I21</f>
        <v>42</v>
      </c>
      <c r="J22" s="34">
        <f>J10+J21</f>
        <v>29</v>
      </c>
      <c r="K22" s="55" t="s">
        <v>28</v>
      </c>
      <c r="L22" s="53">
        <f>L10+L21</f>
        <v>62</v>
      </c>
      <c r="M22" s="34">
        <f>M10+M21</f>
        <v>42</v>
      </c>
      <c r="N22" s="34">
        <f>N10+N21</f>
        <v>27</v>
      </c>
      <c r="O22" s="55" t="s">
        <v>28</v>
      </c>
      <c r="P22" s="53">
        <f>P10+P21</f>
        <v>98</v>
      </c>
      <c r="Q22" s="34">
        <f>Q10+Q21</f>
        <v>26</v>
      </c>
      <c r="R22" s="34">
        <f>R10+R21</f>
        <v>33</v>
      </c>
      <c r="S22" s="55" t="s">
        <v>28</v>
      </c>
      <c r="T22" s="121">
        <f>IF(D22+H22+L22+P22=0,"",D22+H22+L22+P22)</f>
        <v>290</v>
      </c>
      <c r="U22" s="121">
        <f>IF(E22+I22+M22+Q22=0,"",E22+I22+M22+Q22)</f>
        <v>186</v>
      </c>
      <c r="V22" s="121">
        <f>V10+V21</f>
        <v>120</v>
      </c>
      <c r="W22" s="56" t="s">
        <v>28</v>
      </c>
    </row>
    <row r="23" spans="1:25" s="11" customFormat="1" ht="9.9499999999999993" customHeight="1" thickBot="1" x14ac:dyDescent="0.35">
      <c r="A23" s="440"/>
      <c r="B23" s="441"/>
      <c r="C23" s="441"/>
      <c r="D23" s="441"/>
      <c r="E23" s="441"/>
      <c r="F23" s="441"/>
      <c r="G23" s="441"/>
      <c r="H23" s="441"/>
      <c r="I23" s="441"/>
      <c r="J23" s="441"/>
      <c r="K23" s="441"/>
      <c r="L23" s="441"/>
      <c r="M23" s="441"/>
      <c r="N23" s="441"/>
      <c r="O23" s="441"/>
      <c r="P23" s="441"/>
      <c r="Q23" s="441"/>
      <c r="R23" s="441"/>
      <c r="S23" s="441"/>
      <c r="T23" s="71"/>
      <c r="U23" s="44"/>
      <c r="V23" s="44"/>
      <c r="W23" s="81"/>
    </row>
    <row r="24" spans="1:25" ht="15.75" customHeight="1" x14ac:dyDescent="0.3">
      <c r="A24" s="26" t="s">
        <v>221</v>
      </c>
      <c r="B24" s="27"/>
      <c r="C24" s="28" t="s">
        <v>5</v>
      </c>
      <c r="D24" s="444"/>
      <c r="E24" s="445"/>
      <c r="F24" s="445"/>
      <c r="G24" s="445"/>
      <c r="H24" s="445"/>
      <c r="I24" s="445"/>
      <c r="J24" s="445"/>
      <c r="K24" s="445"/>
      <c r="L24" s="445"/>
      <c r="M24" s="445"/>
      <c r="N24" s="445"/>
      <c r="O24" s="445"/>
      <c r="P24" s="445"/>
      <c r="Q24" s="445"/>
      <c r="R24" s="445"/>
      <c r="S24" s="445"/>
      <c r="T24" s="106"/>
      <c r="U24" s="105"/>
      <c r="V24" s="105"/>
      <c r="W24" s="107"/>
    </row>
    <row r="25" spans="1:25" ht="15.75" customHeight="1" thickBot="1" x14ac:dyDescent="0.3">
      <c r="A25" s="125" t="s">
        <v>272</v>
      </c>
      <c r="B25" s="94" t="s">
        <v>0</v>
      </c>
      <c r="C25" s="126" t="s">
        <v>273</v>
      </c>
      <c r="D25" s="10"/>
      <c r="E25" s="9"/>
      <c r="F25" s="92" t="s">
        <v>28</v>
      </c>
      <c r="G25" s="93" t="s">
        <v>28</v>
      </c>
      <c r="H25" s="10"/>
      <c r="I25" s="9"/>
      <c r="J25" s="92" t="s">
        <v>28</v>
      </c>
      <c r="K25" s="93" t="s">
        <v>28</v>
      </c>
      <c r="L25" s="10"/>
      <c r="M25" s="9"/>
      <c r="N25" s="92" t="s">
        <v>28</v>
      </c>
      <c r="O25" s="93" t="s">
        <v>28</v>
      </c>
      <c r="P25" s="10"/>
      <c r="Q25" s="9"/>
      <c r="R25" s="92" t="s">
        <v>28</v>
      </c>
      <c r="S25" s="93" t="s">
        <v>28</v>
      </c>
      <c r="T25" s="73" t="str">
        <f t="shared" ref="T25:U27" si="1">IF(D25+H25+L25+P25=0,"",D25+H25+L25+P25)</f>
        <v/>
      </c>
      <c r="U25" s="46" t="str">
        <f t="shared" si="1"/>
        <v/>
      </c>
      <c r="V25" s="94" t="s">
        <v>28</v>
      </c>
      <c r="W25" s="59" t="s">
        <v>28</v>
      </c>
    </row>
    <row r="26" spans="1:25" ht="15.75" customHeight="1" thickBot="1" x14ac:dyDescent="0.3">
      <c r="A26" s="30"/>
      <c r="B26" s="31"/>
      <c r="C26" s="86" t="s">
        <v>20</v>
      </c>
      <c r="D26" s="95">
        <f>SUM(D25:D25)</f>
        <v>0</v>
      </c>
      <c r="E26" s="96">
        <f>SUM(E25:E25)</f>
        <v>0</v>
      </c>
      <c r="F26" s="84" t="s">
        <v>28</v>
      </c>
      <c r="G26" s="97" t="s">
        <v>28</v>
      </c>
      <c r="H26" s="98">
        <f>SUM(H25:H25)</f>
        <v>0</v>
      </c>
      <c r="I26" s="96">
        <f>SUM(I25:I25)</f>
        <v>0</v>
      </c>
      <c r="J26" s="84" t="s">
        <v>28</v>
      </c>
      <c r="K26" s="97" t="s">
        <v>28</v>
      </c>
      <c r="L26" s="95">
        <f>SUM(L25:L25)</f>
        <v>0</v>
      </c>
      <c r="M26" s="96">
        <f>SUM(M25:M25)</f>
        <v>0</v>
      </c>
      <c r="N26" s="84" t="s">
        <v>28</v>
      </c>
      <c r="O26" s="97" t="s">
        <v>28</v>
      </c>
      <c r="P26" s="98">
        <f>SUM(P25:P25)</f>
        <v>0</v>
      </c>
      <c r="Q26" s="96">
        <f>SUM(Q25:Q25)</f>
        <v>0</v>
      </c>
      <c r="R26" s="84" t="s">
        <v>28</v>
      </c>
      <c r="S26" s="97" t="s">
        <v>28</v>
      </c>
      <c r="T26" s="58" t="str">
        <f t="shared" si="1"/>
        <v/>
      </c>
      <c r="U26" s="47" t="str">
        <f t="shared" si="1"/>
        <v/>
      </c>
      <c r="V26" s="84" t="s">
        <v>28</v>
      </c>
      <c r="W26" s="61" t="s">
        <v>28</v>
      </c>
    </row>
    <row r="27" spans="1:25" ht="15.75" customHeight="1" thickBot="1" x14ac:dyDescent="0.35">
      <c r="A27" s="15"/>
      <c r="B27" s="29"/>
      <c r="C27" s="41" t="s">
        <v>16</v>
      </c>
      <c r="D27" s="99">
        <f>D22+D26</f>
        <v>56</v>
      </c>
      <c r="E27" s="100">
        <f>E22+E26</f>
        <v>76</v>
      </c>
      <c r="F27" s="85" t="s">
        <v>28</v>
      </c>
      <c r="G27" s="101" t="s">
        <v>28</v>
      </c>
      <c r="H27" s="102">
        <f>H22+H26</f>
        <v>74</v>
      </c>
      <c r="I27" s="100">
        <f>I22+I26</f>
        <v>42</v>
      </c>
      <c r="J27" s="85" t="s">
        <v>28</v>
      </c>
      <c r="K27" s="101" t="s">
        <v>28</v>
      </c>
      <c r="L27" s="99">
        <f>L22+L26</f>
        <v>62</v>
      </c>
      <c r="M27" s="100">
        <f>M22+M26</f>
        <v>42</v>
      </c>
      <c r="N27" s="85" t="s">
        <v>28</v>
      </c>
      <c r="O27" s="101" t="s">
        <v>28</v>
      </c>
      <c r="P27" s="102">
        <f>P22+P26</f>
        <v>98</v>
      </c>
      <c r="Q27" s="100">
        <f>Q22+Q26</f>
        <v>26</v>
      </c>
      <c r="R27" s="85" t="s">
        <v>28</v>
      </c>
      <c r="S27" s="101" t="s">
        <v>28</v>
      </c>
      <c r="T27" s="112">
        <f t="shared" si="1"/>
        <v>290</v>
      </c>
      <c r="U27" s="113">
        <f t="shared" si="1"/>
        <v>186</v>
      </c>
      <c r="V27" s="85" t="s">
        <v>28</v>
      </c>
      <c r="W27" s="60" t="s">
        <v>28</v>
      </c>
    </row>
    <row r="28" spans="1:25" ht="15.75" customHeight="1" thickTop="1" x14ac:dyDescent="0.3">
      <c r="A28" s="32" t="s">
        <v>222</v>
      </c>
      <c r="B28" s="33"/>
      <c r="C28" s="40" t="s">
        <v>111</v>
      </c>
      <c r="D28" s="444"/>
      <c r="E28" s="445"/>
      <c r="F28" s="445"/>
      <c r="G28" s="445"/>
      <c r="H28" s="445"/>
      <c r="I28" s="445"/>
      <c r="J28" s="445"/>
      <c r="K28" s="445"/>
      <c r="L28" s="445"/>
      <c r="M28" s="445"/>
      <c r="N28" s="445"/>
      <c r="O28" s="445"/>
      <c r="P28" s="445"/>
      <c r="Q28" s="445"/>
      <c r="R28" s="445"/>
      <c r="S28" s="445"/>
      <c r="T28" s="78"/>
      <c r="U28" s="79"/>
      <c r="V28" s="79"/>
      <c r="W28" s="80"/>
    </row>
    <row r="29" spans="1:25" s="4" customFormat="1" ht="15.75" customHeight="1" thickBot="1" x14ac:dyDescent="0.3">
      <c r="A29" s="88"/>
      <c r="B29" s="94" t="s">
        <v>34</v>
      </c>
      <c r="C29" s="12"/>
      <c r="D29" s="9"/>
      <c r="E29" s="9"/>
      <c r="F29" s="9"/>
      <c r="G29" s="42"/>
      <c r="H29" s="9"/>
      <c r="I29" s="9"/>
      <c r="J29" s="9"/>
      <c r="K29" s="42"/>
      <c r="L29" s="9"/>
      <c r="M29" s="9"/>
      <c r="N29" s="9"/>
      <c r="O29" s="42"/>
      <c r="P29" s="9"/>
      <c r="Q29" s="9"/>
      <c r="R29" s="9"/>
      <c r="S29" s="42"/>
      <c r="T29" s="72"/>
      <c r="U29" s="18"/>
      <c r="V29" s="18"/>
      <c r="W29" s="19"/>
    </row>
    <row r="30" spans="1:25" s="4" customFormat="1" ht="9.9499999999999993" customHeight="1" thickTop="1" thickBot="1" x14ac:dyDescent="0.25">
      <c r="A30" s="433"/>
      <c r="B30" s="434"/>
      <c r="C30" s="434"/>
      <c r="D30" s="434"/>
      <c r="E30" s="434"/>
      <c r="F30" s="434"/>
      <c r="G30" s="434"/>
      <c r="H30" s="434"/>
      <c r="I30" s="434"/>
      <c r="J30" s="434"/>
      <c r="K30" s="434"/>
      <c r="L30" s="434"/>
      <c r="M30" s="434"/>
      <c r="N30" s="434"/>
      <c r="O30" s="434"/>
      <c r="P30" s="434"/>
      <c r="Q30" s="434"/>
      <c r="R30" s="434"/>
      <c r="S30" s="434"/>
      <c r="T30" s="74"/>
      <c r="U30" s="75"/>
      <c r="V30" s="75"/>
      <c r="W30" s="76"/>
    </row>
    <row r="31" spans="1:25" s="4" customFormat="1" ht="9.9499999999999993" customHeight="1" thickTop="1" x14ac:dyDescent="0.2">
      <c r="A31" s="435"/>
      <c r="B31" s="436"/>
      <c r="C31" s="436"/>
      <c r="D31" s="436"/>
      <c r="E31" s="436"/>
      <c r="F31" s="436"/>
      <c r="G31" s="436"/>
      <c r="H31" s="436"/>
      <c r="I31" s="436"/>
      <c r="J31" s="436"/>
      <c r="K31" s="436"/>
      <c r="L31" s="436"/>
      <c r="M31" s="436"/>
      <c r="N31" s="436"/>
      <c r="O31" s="436"/>
      <c r="P31" s="436"/>
      <c r="Q31" s="436"/>
      <c r="R31" s="436"/>
      <c r="S31" s="436"/>
      <c r="T31" s="68"/>
      <c r="U31" s="67"/>
      <c r="V31" s="67"/>
      <c r="W31" s="77"/>
    </row>
    <row r="32" spans="1:25" s="4" customFormat="1" ht="15.75" customHeight="1" x14ac:dyDescent="0.2">
      <c r="A32" s="431" t="s">
        <v>35</v>
      </c>
      <c r="B32" s="432"/>
      <c r="C32" s="432"/>
      <c r="D32" s="432"/>
      <c r="E32" s="432"/>
      <c r="F32" s="432"/>
      <c r="G32" s="432"/>
      <c r="H32" s="432"/>
      <c r="I32" s="432"/>
      <c r="J32" s="432"/>
      <c r="K32" s="432"/>
      <c r="L32" s="432"/>
      <c r="M32" s="432"/>
      <c r="N32" s="432"/>
      <c r="O32" s="432"/>
      <c r="P32" s="432"/>
      <c r="Q32" s="432"/>
      <c r="R32" s="432"/>
      <c r="S32" s="432"/>
      <c r="T32" s="68"/>
      <c r="U32" s="67"/>
      <c r="V32" s="67"/>
      <c r="W32" s="77"/>
    </row>
    <row r="33" spans="1:23" s="4" customFormat="1" ht="15.75" customHeight="1" x14ac:dyDescent="0.25">
      <c r="A33" s="14"/>
      <c r="B33" s="94"/>
      <c r="C33" s="13" t="s">
        <v>25</v>
      </c>
      <c r="D33" s="65"/>
      <c r="E33" s="66"/>
      <c r="F33" s="18"/>
      <c r="G33" s="43">
        <f>COUNTIF(G$12:G$30,"A")</f>
        <v>0</v>
      </c>
      <c r="H33" s="65"/>
      <c r="I33" s="66"/>
      <c r="J33" s="18"/>
      <c r="K33" s="43">
        <f>COUNTIF(K$12:K$30,"A")</f>
        <v>0</v>
      </c>
      <c r="L33" s="65"/>
      <c r="M33" s="66"/>
      <c r="N33" s="18"/>
      <c r="O33" s="43">
        <f>COUNTIF(O$12:O$30,"A")</f>
        <v>0</v>
      </c>
      <c r="P33" s="65"/>
      <c r="Q33" s="66"/>
      <c r="R33" s="18"/>
      <c r="S33" s="43">
        <f>COUNTIF(S$12:S$30,"A")</f>
        <v>0</v>
      </c>
      <c r="T33" s="108"/>
      <c r="U33" s="109"/>
      <c r="V33" s="110"/>
      <c r="W33" s="103">
        <f>SUM($G33,$K33,$O33,$S33)</f>
        <v>0</v>
      </c>
    </row>
    <row r="34" spans="1:23" s="4" customFormat="1" ht="15.75" customHeight="1" x14ac:dyDescent="0.25">
      <c r="A34" s="14"/>
      <c r="B34" s="94"/>
      <c r="C34" s="13" t="s">
        <v>26</v>
      </c>
      <c r="D34" s="65"/>
      <c r="E34" s="66"/>
      <c r="F34" s="18"/>
      <c r="G34" s="43">
        <f>COUNTIF(G$12:G$30,"B")</f>
        <v>0</v>
      </c>
      <c r="H34" s="65"/>
      <c r="I34" s="66"/>
      <c r="J34" s="18"/>
      <c r="K34" s="43">
        <f>COUNTIF(K$12:K$30,"B")</f>
        <v>0</v>
      </c>
      <c r="L34" s="65"/>
      <c r="M34" s="66"/>
      <c r="N34" s="18"/>
      <c r="O34" s="43">
        <f>COUNTIF(O$12:O$30,"B")</f>
        <v>1</v>
      </c>
      <c r="P34" s="65"/>
      <c r="Q34" s="66"/>
      <c r="R34" s="18"/>
      <c r="S34" s="43">
        <f>COUNTIF(S$12:S$30,"B")</f>
        <v>1</v>
      </c>
      <c r="T34" s="108"/>
      <c r="U34" s="109"/>
      <c r="V34" s="110"/>
      <c r="W34" s="103">
        <f t="shared" ref="W34:W44" si="2">SUM($G34,$K34,$O34,$S34)</f>
        <v>2</v>
      </c>
    </row>
    <row r="35" spans="1:23" s="4" customFormat="1" ht="15.75" customHeight="1" x14ac:dyDescent="0.25">
      <c r="A35" s="14"/>
      <c r="B35" s="94"/>
      <c r="C35" s="122" t="s">
        <v>54</v>
      </c>
      <c r="D35" s="65"/>
      <c r="E35" s="66"/>
      <c r="F35" s="18"/>
      <c r="G35" s="43">
        <f>COUNTIF(G$12:G$30,"ÉÉ")</f>
        <v>1</v>
      </c>
      <c r="H35" s="65"/>
      <c r="I35" s="66"/>
      <c r="J35" s="18"/>
      <c r="K35" s="43">
        <f>COUNTIF(K$12:K$30,"ÉÉ")</f>
        <v>0</v>
      </c>
      <c r="L35" s="65"/>
      <c r="M35" s="66"/>
      <c r="N35" s="18"/>
      <c r="O35" s="43">
        <f>COUNTIF(O$12:O$30,"ÉÉ")</f>
        <v>2</v>
      </c>
      <c r="P35" s="65"/>
      <c r="Q35" s="66"/>
      <c r="R35" s="18"/>
      <c r="S35" s="43">
        <f>COUNTIF(S$12:S$30,"ÉÉ")</f>
        <v>1</v>
      </c>
      <c r="T35" s="108"/>
      <c r="U35" s="109"/>
      <c r="V35" s="110"/>
      <c r="W35" s="103">
        <f t="shared" si="2"/>
        <v>4</v>
      </c>
    </row>
    <row r="36" spans="1:23" s="4" customFormat="1" ht="15.75" customHeight="1" x14ac:dyDescent="0.25">
      <c r="A36" s="14"/>
      <c r="B36" s="94"/>
      <c r="C36" s="122" t="s">
        <v>55</v>
      </c>
      <c r="D36" s="65"/>
      <c r="E36" s="66"/>
      <c r="F36" s="18"/>
      <c r="G36" s="43">
        <f>COUNTIF(G$12:G$30,"ÉÉ(Z)")</f>
        <v>0</v>
      </c>
      <c r="H36" s="65"/>
      <c r="I36" s="66"/>
      <c r="J36" s="18"/>
      <c r="K36" s="43">
        <f>COUNTIF(K$12:K$30,"ÉÉ(Z)")</f>
        <v>1</v>
      </c>
      <c r="L36" s="65"/>
      <c r="M36" s="66"/>
      <c r="N36" s="18"/>
      <c r="O36" s="43">
        <f>COUNTIF(O$12:O$30,"ÉÉ(Z)")</f>
        <v>0</v>
      </c>
      <c r="P36" s="65"/>
      <c r="Q36" s="66"/>
      <c r="R36" s="18"/>
      <c r="S36" s="43">
        <f>COUNTIF(S$12:S$30,"ÉÉ(Z)")</f>
        <v>0</v>
      </c>
      <c r="T36" s="108"/>
      <c r="U36" s="109"/>
      <c r="V36" s="110"/>
      <c r="W36" s="103">
        <f t="shared" si="2"/>
        <v>1</v>
      </c>
    </row>
    <row r="37" spans="1:23" s="4" customFormat="1" ht="15.75" customHeight="1" x14ac:dyDescent="0.25">
      <c r="A37" s="14"/>
      <c r="B37" s="94"/>
      <c r="C37" s="122" t="s">
        <v>56</v>
      </c>
      <c r="D37" s="65"/>
      <c r="E37" s="66"/>
      <c r="F37" s="18"/>
      <c r="G37" s="43">
        <f>COUNTIF(G$12:G$30,"GYJ")</f>
        <v>0</v>
      </c>
      <c r="H37" s="65"/>
      <c r="I37" s="66"/>
      <c r="J37" s="18"/>
      <c r="K37" s="43">
        <f>COUNTIF(K$12:K$30,"GYJ")</f>
        <v>0</v>
      </c>
      <c r="L37" s="65"/>
      <c r="M37" s="66"/>
      <c r="N37" s="18"/>
      <c r="O37" s="43">
        <f>COUNTIF(O$12:O$30,"GYJ")</f>
        <v>0</v>
      </c>
      <c r="P37" s="65"/>
      <c r="Q37" s="66"/>
      <c r="R37" s="18"/>
      <c r="S37" s="43">
        <f>COUNTIF(S$12:S$30,"GYJ")</f>
        <v>0</v>
      </c>
      <c r="T37" s="108"/>
      <c r="U37" s="109"/>
      <c r="V37" s="110"/>
      <c r="W37" s="103">
        <f t="shared" si="2"/>
        <v>0</v>
      </c>
    </row>
    <row r="38" spans="1:23" s="4" customFormat="1" ht="15.75" customHeight="1" x14ac:dyDescent="0.25">
      <c r="A38" s="14"/>
      <c r="B38" s="94"/>
      <c r="C38" s="122" t="s">
        <v>57</v>
      </c>
      <c r="D38" s="65"/>
      <c r="E38" s="66"/>
      <c r="F38" s="18"/>
      <c r="G38" s="43">
        <f>COUNTIF(G$12:G$30,"GYJ(Z)")</f>
        <v>0</v>
      </c>
      <c r="H38" s="65"/>
      <c r="I38" s="66"/>
      <c r="J38" s="18"/>
      <c r="K38" s="43">
        <f>COUNTIF(K$12:K$30,"GYJ(Z)")</f>
        <v>0</v>
      </c>
      <c r="L38" s="65"/>
      <c r="M38" s="66"/>
      <c r="N38" s="18"/>
      <c r="O38" s="43">
        <f>COUNTIF(O$12:O$30,"GYJ(Z)")</f>
        <v>0</v>
      </c>
      <c r="P38" s="65"/>
      <c r="Q38" s="66"/>
      <c r="R38" s="18"/>
      <c r="S38" s="43">
        <f>COUNTIF(S$12:S$30,"GYJ(Z)")</f>
        <v>0</v>
      </c>
      <c r="T38" s="108"/>
      <c r="U38" s="109"/>
      <c r="V38" s="110"/>
      <c r="W38" s="103">
        <f t="shared" si="2"/>
        <v>0</v>
      </c>
    </row>
    <row r="39" spans="1:23" s="4" customFormat="1" ht="15.75" customHeight="1" x14ac:dyDescent="0.25">
      <c r="A39" s="14"/>
      <c r="B39" s="94"/>
      <c r="C39" s="13" t="s">
        <v>46</v>
      </c>
      <c r="D39" s="65"/>
      <c r="E39" s="66"/>
      <c r="F39" s="18"/>
      <c r="G39" s="43">
        <f>COUNTIF(G$12:G$30,"K")</f>
        <v>0</v>
      </c>
      <c r="H39" s="65"/>
      <c r="I39" s="66"/>
      <c r="J39" s="18"/>
      <c r="K39" s="43">
        <f>COUNTIF(K$12:K$30,"K")</f>
        <v>0</v>
      </c>
      <c r="L39" s="65"/>
      <c r="M39" s="66"/>
      <c r="N39" s="18"/>
      <c r="O39" s="43">
        <f>COUNTIF(O$12:O$30,"K")</f>
        <v>0</v>
      </c>
      <c r="P39" s="65"/>
      <c r="Q39" s="66"/>
      <c r="R39" s="18"/>
      <c r="S39" s="43">
        <f>COUNTIF(S$12:S$30,"K")</f>
        <v>0</v>
      </c>
      <c r="T39" s="108"/>
      <c r="U39" s="109"/>
      <c r="V39" s="110"/>
      <c r="W39" s="103">
        <f t="shared" si="2"/>
        <v>0</v>
      </c>
    </row>
    <row r="40" spans="1:23" s="4" customFormat="1" ht="15.75" customHeight="1" x14ac:dyDescent="0.25">
      <c r="A40" s="14"/>
      <c r="B40" s="94"/>
      <c r="C40" s="13" t="s">
        <v>47</v>
      </c>
      <c r="D40" s="65"/>
      <c r="E40" s="66"/>
      <c r="F40" s="18"/>
      <c r="G40" s="43">
        <f>COUNTIF(G$12:G$30,"K(Z)")</f>
        <v>1</v>
      </c>
      <c r="H40" s="65"/>
      <c r="I40" s="66"/>
      <c r="J40" s="18"/>
      <c r="K40" s="43">
        <f>COUNTIF(K$12:K$30,"K(Z)")</f>
        <v>0</v>
      </c>
      <c r="L40" s="65"/>
      <c r="M40" s="66"/>
      <c r="N40" s="18"/>
      <c r="O40" s="43">
        <f>COUNTIF(O$12:O$30,"K(Z)")</f>
        <v>0</v>
      </c>
      <c r="P40" s="65"/>
      <c r="Q40" s="66"/>
      <c r="R40" s="18"/>
      <c r="S40" s="43">
        <f>COUNTIF(S$12:S$30,"K(Z)")</f>
        <v>0</v>
      </c>
      <c r="T40" s="108"/>
      <c r="U40" s="109"/>
      <c r="V40" s="110"/>
      <c r="W40" s="103">
        <f t="shared" si="2"/>
        <v>1</v>
      </c>
    </row>
    <row r="41" spans="1:23" s="4" customFormat="1" ht="15.75" customHeight="1" x14ac:dyDescent="0.25">
      <c r="A41" s="14"/>
      <c r="B41" s="94"/>
      <c r="C41" s="13" t="s">
        <v>27</v>
      </c>
      <c r="D41" s="65"/>
      <c r="E41" s="66"/>
      <c r="F41" s="18"/>
      <c r="G41" s="43">
        <f>COUNTIF(G$12:G$30,"AV")</f>
        <v>0</v>
      </c>
      <c r="H41" s="65"/>
      <c r="I41" s="66"/>
      <c r="J41" s="18"/>
      <c r="K41" s="43">
        <f>COUNTIF(K$12:K$30,"AV")</f>
        <v>0</v>
      </c>
      <c r="L41" s="65"/>
      <c r="M41" s="66"/>
      <c r="N41" s="18"/>
      <c r="O41" s="43">
        <f>COUNTIF(O$12:O$30,"AV")</f>
        <v>0</v>
      </c>
      <c r="P41" s="65"/>
      <c r="Q41" s="66"/>
      <c r="R41" s="18"/>
      <c r="S41" s="43">
        <f>COUNTIF(S$12:S$30,"AV")</f>
        <v>0</v>
      </c>
      <c r="T41" s="108"/>
      <c r="U41" s="109"/>
      <c r="V41" s="110"/>
      <c r="W41" s="103">
        <f t="shared" si="2"/>
        <v>0</v>
      </c>
    </row>
    <row r="42" spans="1:23" s="4" customFormat="1" ht="15.75" customHeight="1" x14ac:dyDescent="0.25">
      <c r="A42" s="14"/>
      <c r="B42" s="94"/>
      <c r="C42" s="13" t="s">
        <v>58</v>
      </c>
      <c r="D42" s="65"/>
      <c r="E42" s="66"/>
      <c r="F42" s="18"/>
      <c r="G42" s="43">
        <f>COUNTIF(G$12:G$30,"KV")</f>
        <v>0</v>
      </c>
      <c r="H42" s="65"/>
      <c r="I42" s="66"/>
      <c r="J42" s="18"/>
      <c r="K42" s="43">
        <f>COUNTIF(K$12:K$30,"KV")</f>
        <v>0</v>
      </c>
      <c r="L42" s="65"/>
      <c r="M42" s="66"/>
      <c r="N42" s="18"/>
      <c r="O42" s="43">
        <f>COUNTIF(O$12:O$30,"KV")</f>
        <v>0</v>
      </c>
      <c r="P42" s="65"/>
      <c r="Q42" s="66"/>
      <c r="R42" s="18"/>
      <c r="S42" s="43">
        <f>COUNTIF(S$12:S$30,"KV")</f>
        <v>0</v>
      </c>
      <c r="T42" s="108"/>
      <c r="U42" s="109"/>
      <c r="V42" s="110"/>
      <c r="W42" s="103">
        <f t="shared" si="2"/>
        <v>0</v>
      </c>
    </row>
    <row r="43" spans="1:23" s="4" customFormat="1" ht="15.75" customHeight="1" x14ac:dyDescent="0.25">
      <c r="A43" s="14"/>
      <c r="B43" s="94"/>
      <c r="C43" s="64" t="s">
        <v>48</v>
      </c>
      <c r="D43" s="65"/>
      <c r="E43" s="66"/>
      <c r="F43" s="18"/>
      <c r="G43" s="43">
        <f>COUNTIF(G$12:G$30,"S")</f>
        <v>0</v>
      </c>
      <c r="H43" s="65"/>
      <c r="I43" s="66"/>
      <c r="J43" s="18"/>
      <c r="K43" s="43">
        <f>COUNTIF(K$12:K$30,"S")</f>
        <v>0</v>
      </c>
      <c r="L43" s="65"/>
      <c r="M43" s="66"/>
      <c r="N43" s="18"/>
      <c r="O43" s="43">
        <f>COUNTIF(O$12:O$30,"S")</f>
        <v>0</v>
      </c>
      <c r="P43" s="65"/>
      <c r="Q43" s="66"/>
      <c r="R43" s="18"/>
      <c r="S43" s="43">
        <f>COUNTIF(S$12:S$30,"S")</f>
        <v>0</v>
      </c>
      <c r="T43" s="108"/>
      <c r="U43" s="109"/>
      <c r="V43" s="110"/>
      <c r="W43" s="103">
        <f t="shared" si="2"/>
        <v>0</v>
      </c>
    </row>
    <row r="44" spans="1:23" s="4" customFormat="1" ht="15.75" customHeight="1" x14ac:dyDescent="0.25">
      <c r="A44" s="14"/>
      <c r="B44" s="94"/>
      <c r="C44" s="64" t="s">
        <v>45</v>
      </c>
      <c r="D44" s="111"/>
      <c r="E44" s="109"/>
      <c r="F44" s="110"/>
      <c r="G44" s="43">
        <f>COUNTIF(G$12:G$30,"Z")</f>
        <v>0</v>
      </c>
      <c r="H44" s="111"/>
      <c r="I44" s="109"/>
      <c r="J44" s="110"/>
      <c r="K44" s="43">
        <f>COUNTIF(K$12:K$30,"Z")</f>
        <v>0</v>
      </c>
      <c r="L44" s="111"/>
      <c r="M44" s="109"/>
      <c r="N44" s="110"/>
      <c r="O44" s="43">
        <f>COUNTIF(O$12:O$30,"Z")</f>
        <v>0</v>
      </c>
      <c r="P44" s="111"/>
      <c r="Q44" s="109"/>
      <c r="R44" s="110"/>
      <c r="S44" s="43">
        <f>COUNTIF(S$12:S$30,"Z")</f>
        <v>3</v>
      </c>
      <c r="T44" s="108"/>
      <c r="U44" s="109"/>
      <c r="V44" s="110"/>
      <c r="W44" s="103">
        <f t="shared" si="2"/>
        <v>3</v>
      </c>
    </row>
    <row r="45" spans="1:23" s="4" customFormat="1" ht="15.75" customHeight="1" x14ac:dyDescent="0.25">
      <c r="A45" s="442"/>
      <c r="B45" s="443"/>
      <c r="C45" s="443"/>
      <c r="D45" s="443"/>
      <c r="E45" s="443"/>
      <c r="F45" s="443"/>
      <c r="G45" s="443"/>
      <c r="H45" s="443"/>
      <c r="I45" s="443"/>
      <c r="J45" s="443"/>
      <c r="K45" s="443"/>
      <c r="L45" s="443"/>
      <c r="M45" s="443"/>
      <c r="N45" s="443"/>
      <c r="O45" s="443"/>
      <c r="P45" s="443"/>
      <c r="Q45" s="443"/>
      <c r="R45" s="443"/>
      <c r="S45" s="443"/>
      <c r="T45" s="437" t="s">
        <v>18</v>
      </c>
      <c r="U45" s="438"/>
      <c r="V45" s="439"/>
      <c r="W45" s="103">
        <f>SUM(W33:W44)</f>
        <v>11</v>
      </c>
    </row>
    <row r="46" spans="1:23" s="4" customFormat="1" ht="15.75" customHeight="1" x14ac:dyDescent="0.25">
      <c r="A46" s="425"/>
      <c r="B46" s="426"/>
      <c r="C46" s="426"/>
      <c r="D46" s="426"/>
      <c r="E46" s="426"/>
      <c r="F46" s="426"/>
      <c r="G46" s="426"/>
      <c r="H46" s="426"/>
      <c r="I46" s="426"/>
      <c r="J46" s="426"/>
      <c r="K46" s="426"/>
      <c r="L46" s="426"/>
      <c r="M46" s="426"/>
      <c r="N46" s="426"/>
      <c r="O46" s="426"/>
      <c r="P46" s="426"/>
      <c r="Q46" s="426"/>
      <c r="R46" s="426"/>
      <c r="S46" s="426"/>
      <c r="T46" s="114"/>
      <c r="U46" s="115"/>
      <c r="V46" s="115"/>
      <c r="W46" s="116"/>
    </row>
    <row r="47" spans="1:23" s="4" customFormat="1" ht="15.75" customHeight="1" x14ac:dyDescent="0.25">
      <c r="A47" s="425"/>
      <c r="B47" s="426"/>
      <c r="C47" s="426"/>
      <c r="D47" s="426"/>
      <c r="E47" s="426"/>
      <c r="F47" s="426"/>
      <c r="G47" s="426"/>
      <c r="H47" s="426"/>
      <c r="I47" s="426"/>
      <c r="J47" s="426"/>
      <c r="K47" s="426"/>
      <c r="L47" s="426"/>
      <c r="M47" s="426"/>
      <c r="N47" s="426"/>
      <c r="O47" s="426"/>
      <c r="P47" s="426"/>
      <c r="Q47" s="426"/>
      <c r="R47" s="426"/>
      <c r="S47" s="426"/>
      <c r="T47" s="114"/>
      <c r="U47" s="115"/>
      <c r="V47" s="115"/>
      <c r="W47" s="117"/>
    </row>
    <row r="48" spans="1:23" s="4" customFormat="1" ht="15.75" customHeight="1" thickBot="1" x14ac:dyDescent="0.3">
      <c r="A48" s="423"/>
      <c r="B48" s="424"/>
      <c r="C48" s="424"/>
      <c r="D48" s="424"/>
      <c r="E48" s="424"/>
      <c r="F48" s="424"/>
      <c r="G48" s="424"/>
      <c r="H48" s="424"/>
      <c r="I48" s="424"/>
      <c r="J48" s="424"/>
      <c r="K48" s="424"/>
      <c r="L48" s="424"/>
      <c r="M48" s="424"/>
      <c r="N48" s="424"/>
      <c r="O48" s="424"/>
      <c r="P48" s="424"/>
      <c r="Q48" s="424"/>
      <c r="R48" s="424"/>
      <c r="S48" s="424"/>
      <c r="T48" s="118"/>
      <c r="U48" s="119"/>
      <c r="V48" s="119"/>
      <c r="W48" s="120"/>
    </row>
    <row r="49" spans="1:3" s="4" customFormat="1" ht="15.75" customHeight="1" thickTop="1" x14ac:dyDescent="0.25">
      <c r="A49" s="3"/>
      <c r="B49" s="6"/>
      <c r="C49" s="6"/>
    </row>
    <row r="50" spans="1:3" s="4" customFormat="1" ht="15.75" customHeight="1" x14ac:dyDescent="0.25">
      <c r="A50" s="3"/>
      <c r="B50" s="6"/>
      <c r="C50" s="6"/>
    </row>
    <row r="51" spans="1:3" s="4" customFormat="1" ht="15.75" customHeight="1" x14ac:dyDescent="0.25">
      <c r="A51" s="3"/>
      <c r="B51" s="6"/>
      <c r="C51" s="6"/>
    </row>
    <row r="52" spans="1:3" s="4" customFormat="1" ht="15.75" customHeight="1" x14ac:dyDescent="0.25">
      <c r="A52" s="3"/>
      <c r="B52" s="6"/>
      <c r="C52" s="6"/>
    </row>
    <row r="53" spans="1:3" s="4" customFormat="1" ht="15.75" customHeight="1" x14ac:dyDescent="0.25">
      <c r="A53" s="3"/>
      <c r="B53" s="6"/>
      <c r="C53" s="6"/>
    </row>
    <row r="54" spans="1:3" s="4" customFormat="1" ht="15.75" customHeight="1" x14ac:dyDescent="0.25">
      <c r="A54" s="3"/>
      <c r="B54" s="6"/>
      <c r="C54" s="6"/>
    </row>
    <row r="55" spans="1:3" s="4" customFormat="1" ht="15.75" customHeight="1" x14ac:dyDescent="0.25">
      <c r="A55" s="3"/>
      <c r="B55" s="6"/>
      <c r="C55" s="6"/>
    </row>
    <row r="56" spans="1:3" s="4" customFormat="1" ht="15.75" customHeight="1" x14ac:dyDescent="0.25">
      <c r="A56" s="3"/>
      <c r="B56" s="6"/>
      <c r="C56" s="6"/>
    </row>
    <row r="57" spans="1:3" s="4" customFormat="1" ht="15.75" customHeight="1" x14ac:dyDescent="0.25">
      <c r="A57" s="3"/>
      <c r="B57" s="6"/>
      <c r="C57" s="6"/>
    </row>
    <row r="58" spans="1:3" s="4" customFormat="1" ht="15.75" customHeight="1" x14ac:dyDescent="0.25">
      <c r="A58" s="3"/>
      <c r="B58" s="6"/>
      <c r="C58" s="6"/>
    </row>
    <row r="59" spans="1:3" s="4" customFormat="1" ht="15.75" customHeight="1" x14ac:dyDescent="0.25">
      <c r="A59" s="3"/>
      <c r="B59" s="6"/>
      <c r="C59" s="6"/>
    </row>
    <row r="60" spans="1:3" s="4" customFormat="1" ht="15.75" customHeight="1" x14ac:dyDescent="0.25">
      <c r="A60" s="3"/>
      <c r="B60" s="6"/>
      <c r="C60" s="6"/>
    </row>
    <row r="61" spans="1:3" s="4" customFormat="1" ht="15.75" customHeight="1" x14ac:dyDescent="0.25">
      <c r="A61" s="3"/>
      <c r="B61" s="6"/>
      <c r="C61" s="6"/>
    </row>
    <row r="62" spans="1:3" s="4" customFormat="1" ht="15.75" customHeight="1" x14ac:dyDescent="0.25">
      <c r="A62" s="3"/>
      <c r="B62" s="6"/>
      <c r="C62" s="6"/>
    </row>
    <row r="63" spans="1:3" s="4" customFormat="1" ht="15.75" customHeight="1" x14ac:dyDescent="0.25">
      <c r="A63" s="3"/>
      <c r="B63" s="6"/>
      <c r="C63" s="6"/>
    </row>
    <row r="64" spans="1:3" s="4" customFormat="1" ht="15.75" customHeight="1" x14ac:dyDescent="0.25">
      <c r="A64" s="3"/>
      <c r="B64" s="6"/>
      <c r="C64" s="6"/>
    </row>
    <row r="65" spans="1:3" s="4" customFormat="1" ht="15.75" customHeight="1" x14ac:dyDescent="0.25">
      <c r="A65" s="3"/>
      <c r="B65" s="6"/>
      <c r="C65" s="6"/>
    </row>
    <row r="66" spans="1:3" s="4" customFormat="1" ht="15.75" customHeight="1" x14ac:dyDescent="0.25">
      <c r="A66" s="3"/>
      <c r="B66" s="6"/>
      <c r="C66" s="6"/>
    </row>
    <row r="67" spans="1:3" s="4" customFormat="1" ht="15.75" customHeight="1" x14ac:dyDescent="0.25">
      <c r="A67" s="3"/>
      <c r="B67" s="6"/>
      <c r="C67" s="6"/>
    </row>
    <row r="68" spans="1:3" s="4" customFormat="1" ht="15.75" customHeight="1" x14ac:dyDescent="0.25">
      <c r="A68" s="3"/>
      <c r="B68" s="6"/>
      <c r="C68" s="6"/>
    </row>
    <row r="69" spans="1:3" s="4" customFormat="1" ht="15.75" customHeight="1" x14ac:dyDescent="0.25">
      <c r="A69" s="3"/>
      <c r="B69" s="6"/>
      <c r="C69" s="6"/>
    </row>
    <row r="70" spans="1:3" s="4" customFormat="1" ht="15.75" customHeight="1" x14ac:dyDescent="0.25">
      <c r="A70" s="3"/>
      <c r="B70" s="6"/>
      <c r="C70" s="6"/>
    </row>
    <row r="71" spans="1:3" s="4" customFormat="1" ht="15.75" customHeight="1" x14ac:dyDescent="0.25">
      <c r="A71" s="3"/>
      <c r="B71" s="6"/>
      <c r="C71" s="6"/>
    </row>
    <row r="72" spans="1:3" s="4" customFormat="1" ht="15.75" customHeight="1" x14ac:dyDescent="0.25">
      <c r="A72" s="3"/>
      <c r="B72" s="6"/>
      <c r="C72" s="6"/>
    </row>
    <row r="73" spans="1:3" s="4" customFormat="1" ht="15.75" customHeight="1" x14ac:dyDescent="0.25">
      <c r="A73" s="3"/>
      <c r="B73" s="6"/>
      <c r="C73" s="6"/>
    </row>
    <row r="74" spans="1:3" s="4" customFormat="1" ht="15.75" customHeight="1" x14ac:dyDescent="0.25">
      <c r="A74" s="3"/>
      <c r="B74" s="6"/>
      <c r="C74" s="6"/>
    </row>
    <row r="75" spans="1:3" s="4" customFormat="1" ht="15.75" customHeight="1" x14ac:dyDescent="0.25">
      <c r="A75" s="3"/>
      <c r="B75" s="6"/>
      <c r="C75" s="6"/>
    </row>
    <row r="76" spans="1:3" s="4" customFormat="1" ht="15.75" customHeight="1" x14ac:dyDescent="0.25">
      <c r="A76" s="3"/>
      <c r="B76" s="6"/>
      <c r="C76" s="6"/>
    </row>
    <row r="77" spans="1:3" s="4" customFormat="1" ht="15.75" customHeight="1" x14ac:dyDescent="0.25">
      <c r="A77" s="3"/>
      <c r="B77" s="6"/>
      <c r="C77" s="6"/>
    </row>
    <row r="78" spans="1:3" s="4" customFormat="1" ht="15.75" customHeight="1" x14ac:dyDescent="0.25">
      <c r="A78" s="3"/>
      <c r="B78" s="6"/>
      <c r="C78" s="6"/>
    </row>
    <row r="79" spans="1:3" s="4" customFormat="1" ht="15.75" customHeight="1" x14ac:dyDescent="0.25">
      <c r="A79" s="3"/>
      <c r="B79" s="6"/>
      <c r="C79" s="6"/>
    </row>
    <row r="80" spans="1:3" s="4" customFormat="1" ht="15.75" customHeight="1" x14ac:dyDescent="0.25">
      <c r="A80" s="3"/>
      <c r="B80" s="6"/>
      <c r="C80" s="6"/>
    </row>
    <row r="81" spans="1:3" s="4" customFormat="1" ht="15.75" customHeight="1" x14ac:dyDescent="0.25">
      <c r="A81" s="3"/>
      <c r="B81" s="6"/>
      <c r="C81" s="6"/>
    </row>
    <row r="82" spans="1:3" s="4" customFormat="1" ht="15.75" customHeight="1" x14ac:dyDescent="0.25">
      <c r="A82" s="3"/>
      <c r="B82" s="6"/>
      <c r="C82" s="6"/>
    </row>
    <row r="83" spans="1:3" s="4" customFormat="1" ht="15.75" customHeight="1" x14ac:dyDescent="0.25">
      <c r="A83" s="3"/>
      <c r="B83" s="6"/>
      <c r="C83" s="6"/>
    </row>
    <row r="84" spans="1:3" s="4" customFormat="1" ht="15.75" customHeight="1" x14ac:dyDescent="0.25">
      <c r="A84" s="3"/>
      <c r="B84" s="6"/>
      <c r="C84" s="6"/>
    </row>
    <row r="85" spans="1:3" s="4" customFormat="1" ht="15.75" customHeight="1" x14ac:dyDescent="0.25">
      <c r="A85" s="3"/>
      <c r="B85" s="6"/>
      <c r="C85" s="6"/>
    </row>
    <row r="86" spans="1:3" s="4" customFormat="1" ht="15.75" customHeight="1" x14ac:dyDescent="0.25">
      <c r="A86" s="3"/>
      <c r="B86" s="6"/>
      <c r="C86" s="6"/>
    </row>
    <row r="87" spans="1:3" s="4" customFormat="1" ht="15.75" customHeight="1" x14ac:dyDescent="0.25">
      <c r="A87" s="3"/>
      <c r="B87" s="6"/>
      <c r="C87" s="6"/>
    </row>
    <row r="88" spans="1:3" s="4" customFormat="1" ht="15.75" customHeight="1" x14ac:dyDescent="0.25">
      <c r="A88" s="3"/>
      <c r="B88" s="6"/>
      <c r="C88" s="6"/>
    </row>
    <row r="89" spans="1:3" s="4" customFormat="1" ht="15.75" customHeight="1" x14ac:dyDescent="0.25">
      <c r="A89" s="3"/>
      <c r="B89" s="6"/>
      <c r="C89" s="6"/>
    </row>
    <row r="90" spans="1:3" s="4" customFormat="1" ht="15.75" customHeight="1" x14ac:dyDescent="0.25">
      <c r="A90" s="3"/>
      <c r="B90" s="6"/>
      <c r="C90" s="6"/>
    </row>
    <row r="91" spans="1:3" s="4" customFormat="1" ht="15.75" customHeight="1" x14ac:dyDescent="0.25">
      <c r="A91" s="3"/>
      <c r="B91" s="6"/>
      <c r="C91" s="6"/>
    </row>
    <row r="92" spans="1:3" s="4" customFormat="1" ht="15.75" customHeight="1" x14ac:dyDescent="0.25">
      <c r="A92" s="3"/>
      <c r="B92" s="6"/>
      <c r="C92" s="6"/>
    </row>
    <row r="93" spans="1:3" s="4" customFormat="1" ht="15.75" customHeight="1" x14ac:dyDescent="0.25">
      <c r="A93" s="3"/>
      <c r="B93" s="6"/>
      <c r="C93" s="6"/>
    </row>
    <row r="94" spans="1:3" s="4" customFormat="1" ht="15.75" customHeight="1" x14ac:dyDescent="0.25">
      <c r="A94" s="3"/>
      <c r="B94" s="6"/>
      <c r="C94" s="6"/>
    </row>
    <row r="95" spans="1:3" s="4" customFormat="1" ht="15.75" customHeight="1" x14ac:dyDescent="0.25">
      <c r="A95" s="3"/>
      <c r="B95" s="6"/>
      <c r="C95" s="6"/>
    </row>
    <row r="96" spans="1:3" s="4" customFormat="1" ht="15.75" customHeight="1" x14ac:dyDescent="0.25">
      <c r="A96" s="3"/>
      <c r="B96" s="6"/>
      <c r="C96" s="6"/>
    </row>
    <row r="97" spans="1:3" s="4" customFormat="1" ht="15.75" customHeight="1" x14ac:dyDescent="0.25">
      <c r="A97" s="3"/>
      <c r="B97" s="6"/>
      <c r="C97" s="6"/>
    </row>
    <row r="98" spans="1:3" s="4" customFormat="1" ht="15.75" customHeight="1" x14ac:dyDescent="0.25">
      <c r="A98" s="3"/>
      <c r="B98" s="6"/>
      <c r="C98" s="6"/>
    </row>
    <row r="99" spans="1:3" s="4" customFormat="1" ht="15.75" customHeight="1" x14ac:dyDescent="0.25">
      <c r="A99" s="3"/>
      <c r="B99" s="6"/>
      <c r="C99" s="6"/>
    </row>
    <row r="100" spans="1:3" s="4" customFormat="1" ht="15.75" customHeight="1" x14ac:dyDescent="0.25">
      <c r="A100" s="3"/>
      <c r="B100" s="6"/>
      <c r="C100" s="6"/>
    </row>
    <row r="101" spans="1:3" s="4" customFormat="1" ht="15.75" customHeight="1" x14ac:dyDescent="0.25">
      <c r="A101" s="3"/>
      <c r="B101" s="6"/>
      <c r="C101" s="6"/>
    </row>
    <row r="102" spans="1:3" s="4" customFormat="1" ht="15.75" customHeight="1" x14ac:dyDescent="0.25">
      <c r="A102" s="3"/>
      <c r="B102" s="6"/>
      <c r="C102" s="6"/>
    </row>
    <row r="103" spans="1:3" s="4" customFormat="1" ht="15.75" customHeight="1" x14ac:dyDescent="0.25">
      <c r="A103" s="3"/>
      <c r="B103" s="6"/>
      <c r="C103" s="6"/>
    </row>
    <row r="104" spans="1:3" s="4" customFormat="1" ht="15.75" customHeight="1" x14ac:dyDescent="0.25">
      <c r="A104" s="3"/>
      <c r="B104" s="6"/>
      <c r="C104" s="6"/>
    </row>
    <row r="105" spans="1:3" s="4" customFormat="1" ht="15.75" customHeight="1" x14ac:dyDescent="0.25">
      <c r="A105" s="3"/>
      <c r="B105" s="6"/>
      <c r="C105" s="6"/>
    </row>
    <row r="106" spans="1:3" s="4" customFormat="1" ht="15.75" customHeight="1" x14ac:dyDescent="0.25">
      <c r="A106" s="3"/>
      <c r="B106" s="6"/>
      <c r="C106" s="6"/>
    </row>
    <row r="107" spans="1:3" s="4" customFormat="1" ht="15.75" customHeight="1" x14ac:dyDescent="0.25">
      <c r="A107" s="3"/>
      <c r="B107" s="6"/>
      <c r="C107" s="6"/>
    </row>
    <row r="108" spans="1:3" s="4" customFormat="1" ht="15.75" customHeight="1" x14ac:dyDescent="0.25">
      <c r="A108" s="3"/>
      <c r="B108" s="6"/>
      <c r="C108" s="6"/>
    </row>
    <row r="109" spans="1:3" s="4" customFormat="1" ht="15.75" customHeight="1" x14ac:dyDescent="0.25">
      <c r="A109" s="3"/>
      <c r="B109" s="6"/>
      <c r="C109" s="6"/>
    </row>
    <row r="110" spans="1:3" s="4" customFormat="1" ht="15.75" customHeight="1" x14ac:dyDescent="0.25">
      <c r="A110" s="3"/>
      <c r="B110" s="6"/>
      <c r="C110" s="6"/>
    </row>
    <row r="111" spans="1:3" s="4" customFormat="1" ht="15.75" customHeight="1" x14ac:dyDescent="0.25">
      <c r="A111" s="3"/>
      <c r="B111" s="6"/>
      <c r="C111" s="6"/>
    </row>
    <row r="112" spans="1:3" s="4" customFormat="1" ht="15.75" customHeight="1" x14ac:dyDescent="0.25">
      <c r="A112" s="3"/>
      <c r="B112" s="5"/>
      <c r="C112" s="5"/>
    </row>
    <row r="113" spans="1:3" s="4" customFormat="1" ht="15.75" customHeight="1" x14ac:dyDescent="0.25">
      <c r="A113" s="3"/>
      <c r="B113" s="5"/>
      <c r="C113" s="5"/>
    </row>
    <row r="114" spans="1:3" s="4" customFormat="1" ht="15.75" customHeight="1" x14ac:dyDescent="0.25">
      <c r="A114" s="3"/>
      <c r="B114" s="5"/>
      <c r="C114" s="5"/>
    </row>
    <row r="115" spans="1:3" s="4" customFormat="1" ht="15.75" customHeight="1" x14ac:dyDescent="0.25">
      <c r="A115" s="3"/>
      <c r="B115" s="5"/>
      <c r="C115" s="5"/>
    </row>
    <row r="116" spans="1:3" s="4" customFormat="1" ht="15.75" customHeight="1" x14ac:dyDescent="0.25">
      <c r="A116" s="3"/>
      <c r="B116" s="5"/>
      <c r="C116" s="5"/>
    </row>
    <row r="117" spans="1:3" s="4" customFormat="1" ht="15.75" customHeight="1" x14ac:dyDescent="0.25">
      <c r="A117" s="3"/>
      <c r="B117" s="5"/>
      <c r="C117" s="5"/>
    </row>
    <row r="118" spans="1:3" s="4" customFormat="1" ht="15.75" customHeight="1" x14ac:dyDescent="0.25">
      <c r="A118" s="3"/>
      <c r="B118" s="5"/>
      <c r="C118" s="5"/>
    </row>
    <row r="119" spans="1:3" s="4" customFormat="1" ht="15.75" customHeight="1" x14ac:dyDescent="0.25">
      <c r="A119" s="3"/>
      <c r="B119" s="5"/>
      <c r="C119" s="5"/>
    </row>
    <row r="120" spans="1:3" s="4" customFormat="1" ht="15.75" customHeight="1" x14ac:dyDescent="0.25">
      <c r="A120" s="3"/>
      <c r="B120" s="5"/>
      <c r="C120" s="5"/>
    </row>
    <row r="121" spans="1:3" ht="15.75" customHeight="1" x14ac:dyDescent="0.25">
      <c r="A121" s="7"/>
      <c r="B121" s="2"/>
      <c r="C121" s="2"/>
    </row>
    <row r="122" spans="1:3" ht="15.75" customHeight="1" x14ac:dyDescent="0.25">
      <c r="A122" s="7"/>
      <c r="B122" s="2"/>
      <c r="C122" s="2"/>
    </row>
    <row r="123" spans="1:3" ht="15.75" customHeight="1" x14ac:dyDescent="0.25">
      <c r="A123" s="7"/>
      <c r="B123" s="2"/>
      <c r="C123" s="2"/>
    </row>
    <row r="124" spans="1:3" ht="15.75" customHeight="1" x14ac:dyDescent="0.25">
      <c r="A124" s="7"/>
      <c r="B124" s="2"/>
      <c r="C124" s="2"/>
    </row>
    <row r="125" spans="1:3" ht="15.75" customHeight="1" x14ac:dyDescent="0.25">
      <c r="A125" s="7"/>
      <c r="B125" s="2"/>
      <c r="C125" s="2"/>
    </row>
    <row r="126" spans="1:3" ht="15.75" customHeight="1" x14ac:dyDescent="0.25">
      <c r="A126" s="7"/>
      <c r="B126" s="2"/>
      <c r="C126" s="2"/>
    </row>
    <row r="127" spans="1:3" ht="15.75" customHeight="1" x14ac:dyDescent="0.25">
      <c r="A127" s="7"/>
      <c r="B127" s="2"/>
      <c r="C127" s="2"/>
    </row>
    <row r="128" spans="1:3" ht="15.75" customHeight="1" x14ac:dyDescent="0.25">
      <c r="A128" s="7"/>
      <c r="B128" s="2"/>
      <c r="C128" s="2"/>
    </row>
    <row r="129" spans="1:3" ht="15.75" customHeight="1" x14ac:dyDescent="0.25">
      <c r="A129" s="7"/>
      <c r="B129" s="2"/>
      <c r="C129" s="2"/>
    </row>
    <row r="130" spans="1:3" ht="15.75" customHeight="1" x14ac:dyDescent="0.25">
      <c r="A130" s="7"/>
      <c r="B130" s="2"/>
      <c r="C130" s="2"/>
    </row>
    <row r="131" spans="1:3" ht="15.75" customHeight="1" x14ac:dyDescent="0.25">
      <c r="A131" s="7"/>
      <c r="B131" s="2"/>
      <c r="C131" s="2"/>
    </row>
    <row r="132" spans="1:3" ht="15.75" customHeight="1" x14ac:dyDescent="0.25">
      <c r="A132" s="7"/>
      <c r="B132" s="2"/>
      <c r="C132" s="2"/>
    </row>
    <row r="133" spans="1:3" ht="15.75" customHeight="1" x14ac:dyDescent="0.25">
      <c r="A133" s="7"/>
      <c r="B133" s="2"/>
      <c r="C133" s="2"/>
    </row>
    <row r="134" spans="1:3" ht="15.75" customHeight="1" x14ac:dyDescent="0.25">
      <c r="A134" s="7"/>
      <c r="B134" s="2"/>
      <c r="C134" s="2"/>
    </row>
    <row r="135" spans="1:3" ht="15.75" customHeight="1" x14ac:dyDescent="0.25">
      <c r="A135" s="7"/>
      <c r="B135" s="2"/>
      <c r="C135" s="2"/>
    </row>
    <row r="136" spans="1:3" ht="15.75" customHeight="1" x14ac:dyDescent="0.25">
      <c r="A136" s="7"/>
      <c r="B136" s="2"/>
      <c r="C136" s="2"/>
    </row>
    <row r="137" spans="1:3" ht="15.75" customHeight="1" x14ac:dyDescent="0.25">
      <c r="A137" s="7"/>
      <c r="B137" s="2"/>
      <c r="C137" s="2"/>
    </row>
    <row r="138" spans="1:3" ht="15.75" customHeight="1" x14ac:dyDescent="0.25">
      <c r="A138" s="7"/>
      <c r="B138" s="2"/>
      <c r="C138" s="2"/>
    </row>
    <row r="139" spans="1:3" ht="15.75" customHeight="1" x14ac:dyDescent="0.25">
      <c r="A139" s="7"/>
      <c r="B139" s="2"/>
      <c r="C139" s="2"/>
    </row>
    <row r="140" spans="1:3" ht="15.75" customHeight="1" x14ac:dyDescent="0.25">
      <c r="A140" s="7"/>
      <c r="B140" s="2"/>
      <c r="C140" s="2"/>
    </row>
    <row r="141" spans="1:3" ht="15.75" customHeight="1" x14ac:dyDescent="0.25">
      <c r="A141" s="7"/>
      <c r="B141" s="2"/>
      <c r="C141" s="2"/>
    </row>
    <row r="142" spans="1:3" ht="15.75" customHeight="1" x14ac:dyDescent="0.25">
      <c r="A142" s="7"/>
      <c r="B142" s="2"/>
      <c r="C142" s="2"/>
    </row>
    <row r="143" spans="1:3" ht="15.75" customHeight="1" x14ac:dyDescent="0.25">
      <c r="A143" s="7"/>
      <c r="B143" s="2"/>
      <c r="C143" s="2"/>
    </row>
    <row r="144" spans="1:3" ht="15.75" customHeight="1" x14ac:dyDescent="0.25">
      <c r="A144" s="7"/>
      <c r="B144" s="2"/>
      <c r="C144" s="2"/>
    </row>
    <row r="145" spans="1:3" ht="15.75" customHeight="1" x14ac:dyDescent="0.25">
      <c r="A145" s="7"/>
      <c r="B145" s="2"/>
      <c r="C145" s="2"/>
    </row>
    <row r="146" spans="1:3" ht="15.75" customHeight="1" x14ac:dyDescent="0.25">
      <c r="A146" s="7"/>
      <c r="B146" s="2"/>
      <c r="C146" s="2"/>
    </row>
    <row r="147" spans="1:3" ht="15.75" customHeight="1" x14ac:dyDescent="0.25">
      <c r="A147" s="7"/>
      <c r="B147" s="2"/>
      <c r="C147" s="2"/>
    </row>
    <row r="148" spans="1:3" ht="15.75" customHeight="1" x14ac:dyDescent="0.25">
      <c r="A148" s="7"/>
      <c r="B148" s="2"/>
      <c r="C148" s="2"/>
    </row>
    <row r="149" spans="1:3" ht="15.75" customHeight="1" x14ac:dyDescent="0.25">
      <c r="A149" s="7"/>
      <c r="B149" s="2"/>
      <c r="C149" s="2"/>
    </row>
    <row r="150" spans="1:3" ht="15.75" customHeight="1" x14ac:dyDescent="0.25">
      <c r="A150" s="7"/>
      <c r="B150" s="2"/>
      <c r="C150" s="2"/>
    </row>
    <row r="151" spans="1:3" ht="15.75" customHeight="1" x14ac:dyDescent="0.25">
      <c r="A151" s="7"/>
      <c r="B151" s="2"/>
      <c r="C151" s="2"/>
    </row>
    <row r="152" spans="1:3" ht="15.75" customHeight="1" x14ac:dyDescent="0.25">
      <c r="A152" s="7"/>
      <c r="B152" s="2"/>
      <c r="C152" s="2"/>
    </row>
    <row r="153" spans="1:3" ht="15.75" customHeight="1" x14ac:dyDescent="0.25">
      <c r="A153" s="7"/>
      <c r="B153" s="2"/>
      <c r="C153" s="2"/>
    </row>
    <row r="154" spans="1:3" ht="15.75" customHeight="1" x14ac:dyDescent="0.25">
      <c r="A154" s="7"/>
      <c r="B154" s="2"/>
      <c r="C154" s="2"/>
    </row>
    <row r="155" spans="1:3" x14ac:dyDescent="0.25">
      <c r="A155" s="7"/>
      <c r="B155" s="2"/>
      <c r="C155" s="2"/>
    </row>
    <row r="156" spans="1:3" x14ac:dyDescent="0.25">
      <c r="A156" s="7"/>
      <c r="B156" s="2"/>
      <c r="C156" s="2"/>
    </row>
    <row r="157" spans="1:3" x14ac:dyDescent="0.25">
      <c r="A157" s="7"/>
      <c r="B157" s="2"/>
      <c r="C157" s="2"/>
    </row>
    <row r="158" spans="1:3" x14ac:dyDescent="0.25">
      <c r="A158" s="7"/>
      <c r="B158" s="2"/>
      <c r="C158" s="2"/>
    </row>
    <row r="159" spans="1:3" x14ac:dyDescent="0.25">
      <c r="A159" s="7"/>
      <c r="B159" s="2"/>
      <c r="C159" s="2"/>
    </row>
    <row r="160" spans="1:3" x14ac:dyDescent="0.25">
      <c r="A160" s="7"/>
      <c r="B160" s="2"/>
      <c r="C160" s="2"/>
    </row>
    <row r="161" spans="1:3" x14ac:dyDescent="0.25">
      <c r="A161" s="7"/>
      <c r="B161" s="2"/>
      <c r="C161" s="2"/>
    </row>
    <row r="162" spans="1:3" x14ac:dyDescent="0.25">
      <c r="A162" s="7"/>
      <c r="B162" s="2"/>
      <c r="C162" s="2"/>
    </row>
    <row r="163" spans="1:3" x14ac:dyDescent="0.25">
      <c r="A163" s="7"/>
      <c r="B163" s="2"/>
      <c r="C163" s="2"/>
    </row>
    <row r="164" spans="1:3" x14ac:dyDescent="0.25">
      <c r="A164" s="7"/>
      <c r="B164" s="2"/>
      <c r="C164" s="2"/>
    </row>
    <row r="165" spans="1:3" x14ac:dyDescent="0.25">
      <c r="A165" s="7"/>
      <c r="B165" s="2"/>
      <c r="C165" s="2"/>
    </row>
    <row r="166" spans="1:3" x14ac:dyDescent="0.25">
      <c r="A166" s="7"/>
      <c r="B166" s="2"/>
      <c r="C166" s="2"/>
    </row>
    <row r="167" spans="1:3" x14ac:dyDescent="0.25">
      <c r="A167" s="7"/>
      <c r="B167" s="2"/>
      <c r="C167" s="2"/>
    </row>
    <row r="168" spans="1:3" x14ac:dyDescent="0.25">
      <c r="A168" s="7"/>
      <c r="B168" s="2"/>
      <c r="C168" s="2"/>
    </row>
    <row r="169" spans="1:3" x14ac:dyDescent="0.25">
      <c r="A169" s="7"/>
      <c r="B169" s="2"/>
      <c r="C169" s="2"/>
    </row>
    <row r="170" spans="1:3" x14ac:dyDescent="0.25">
      <c r="A170" s="7"/>
      <c r="B170" s="2"/>
      <c r="C170" s="2"/>
    </row>
    <row r="171" spans="1:3" x14ac:dyDescent="0.25">
      <c r="A171" s="7"/>
      <c r="B171" s="2"/>
      <c r="C171" s="2"/>
    </row>
    <row r="172" spans="1:3" x14ac:dyDescent="0.25">
      <c r="A172" s="7"/>
      <c r="B172" s="2"/>
      <c r="C172" s="2"/>
    </row>
    <row r="173" spans="1:3" x14ac:dyDescent="0.25">
      <c r="A173" s="7"/>
      <c r="B173" s="2"/>
      <c r="C173" s="2"/>
    </row>
    <row r="174" spans="1:3" x14ac:dyDescent="0.25">
      <c r="A174" s="7"/>
      <c r="B174" s="2"/>
      <c r="C174" s="2"/>
    </row>
    <row r="175" spans="1:3" x14ac:dyDescent="0.25">
      <c r="A175" s="7"/>
      <c r="B175" s="2"/>
      <c r="C175" s="2"/>
    </row>
    <row r="176" spans="1:3" x14ac:dyDescent="0.25">
      <c r="A176" s="7"/>
      <c r="B176" s="2"/>
      <c r="C176" s="2"/>
    </row>
    <row r="177" spans="1:3" x14ac:dyDescent="0.25">
      <c r="A177" s="7"/>
      <c r="B177" s="2"/>
      <c r="C177" s="2"/>
    </row>
    <row r="178" spans="1:3" x14ac:dyDescent="0.25">
      <c r="A178" s="7"/>
      <c r="B178" s="2"/>
      <c r="C178" s="2"/>
    </row>
    <row r="179" spans="1:3" x14ac:dyDescent="0.25">
      <c r="A179" s="7"/>
      <c r="B179" s="2"/>
      <c r="C179" s="2"/>
    </row>
    <row r="180" spans="1:3" x14ac:dyDescent="0.25">
      <c r="A180" s="7"/>
      <c r="B180" s="2"/>
      <c r="C180" s="2"/>
    </row>
    <row r="181" spans="1:3" x14ac:dyDescent="0.25">
      <c r="A181" s="7"/>
      <c r="B181" s="2"/>
      <c r="C181" s="2"/>
    </row>
    <row r="182" spans="1:3" x14ac:dyDescent="0.25">
      <c r="A182" s="7"/>
      <c r="B182" s="2"/>
      <c r="C182" s="2"/>
    </row>
    <row r="183" spans="1:3" x14ac:dyDescent="0.25">
      <c r="A183" s="7"/>
      <c r="B183" s="2"/>
      <c r="C183" s="2"/>
    </row>
    <row r="184" spans="1:3" x14ac:dyDescent="0.25">
      <c r="A184" s="7"/>
      <c r="B184" s="2"/>
      <c r="C184" s="2"/>
    </row>
    <row r="185" spans="1:3" x14ac:dyDescent="0.25">
      <c r="A185" s="7"/>
      <c r="B185" s="2"/>
      <c r="C185" s="2"/>
    </row>
    <row r="186" spans="1:3" x14ac:dyDescent="0.25">
      <c r="A186" s="7"/>
      <c r="B186" s="2"/>
      <c r="C186" s="2"/>
    </row>
    <row r="187" spans="1:3" x14ac:dyDescent="0.25">
      <c r="A187" s="7"/>
      <c r="B187" s="2"/>
      <c r="C187" s="2"/>
    </row>
    <row r="188" spans="1:3" x14ac:dyDescent="0.25">
      <c r="A188" s="7"/>
      <c r="B188" s="2"/>
      <c r="C188" s="2"/>
    </row>
    <row r="189" spans="1:3" x14ac:dyDescent="0.25">
      <c r="A189" s="7"/>
      <c r="B189" s="2"/>
      <c r="C189" s="2"/>
    </row>
    <row r="190" spans="1:3" x14ac:dyDescent="0.25">
      <c r="A190" s="7"/>
      <c r="B190" s="2"/>
      <c r="C190" s="2"/>
    </row>
    <row r="191" spans="1:3" x14ac:dyDescent="0.25">
      <c r="A191" s="7"/>
      <c r="B191" s="2"/>
      <c r="C191" s="2"/>
    </row>
    <row r="192" spans="1:3" x14ac:dyDescent="0.25">
      <c r="A192" s="7"/>
      <c r="B192" s="2"/>
      <c r="C192" s="2"/>
    </row>
    <row r="193" spans="1:3" x14ac:dyDescent="0.25">
      <c r="A193" s="7"/>
      <c r="B193" s="2"/>
      <c r="C193" s="2"/>
    </row>
    <row r="194" spans="1:3" x14ac:dyDescent="0.25">
      <c r="A194" s="7"/>
      <c r="B194" s="2"/>
      <c r="C194" s="2"/>
    </row>
    <row r="195" spans="1:3" x14ac:dyDescent="0.25">
      <c r="A195" s="7"/>
      <c r="B195" s="2"/>
      <c r="C195" s="2"/>
    </row>
    <row r="196" spans="1:3" x14ac:dyDescent="0.25">
      <c r="A196" s="7"/>
      <c r="B196" s="2"/>
      <c r="C196" s="2"/>
    </row>
    <row r="197" spans="1:3" x14ac:dyDescent="0.25">
      <c r="A197" s="7"/>
      <c r="B197" s="2"/>
      <c r="C197" s="2"/>
    </row>
    <row r="198" spans="1:3" x14ac:dyDescent="0.25">
      <c r="A198" s="7"/>
      <c r="B198" s="2"/>
      <c r="C198" s="2"/>
    </row>
    <row r="199" spans="1:3" x14ac:dyDescent="0.25">
      <c r="A199" s="7"/>
      <c r="B199" s="2"/>
      <c r="C199" s="2"/>
    </row>
    <row r="200" spans="1:3" x14ac:dyDescent="0.25">
      <c r="A200" s="7"/>
      <c r="B200" s="2"/>
      <c r="C200" s="2"/>
    </row>
    <row r="201" spans="1:3" x14ac:dyDescent="0.25">
      <c r="A201" s="7"/>
      <c r="B201" s="2"/>
      <c r="C201" s="2"/>
    </row>
    <row r="202" spans="1:3" x14ac:dyDescent="0.25">
      <c r="A202" s="7"/>
      <c r="B202" s="2"/>
      <c r="C202" s="2"/>
    </row>
    <row r="203" spans="1:3" x14ac:dyDescent="0.25">
      <c r="A203" s="7"/>
      <c r="B203" s="2"/>
      <c r="C203" s="2"/>
    </row>
    <row r="204" spans="1:3" x14ac:dyDescent="0.25">
      <c r="A204" s="7"/>
      <c r="B204" s="2"/>
      <c r="C204" s="2"/>
    </row>
    <row r="205" spans="1:3" x14ac:dyDescent="0.25">
      <c r="A205" s="7"/>
      <c r="B205" s="2"/>
      <c r="C205" s="2"/>
    </row>
    <row r="206" spans="1:3" x14ac:dyDescent="0.25">
      <c r="A206" s="7"/>
      <c r="B206" s="2"/>
      <c r="C206" s="2"/>
    </row>
    <row r="207" spans="1:3" x14ac:dyDescent="0.25">
      <c r="A207" s="7"/>
      <c r="B207" s="2"/>
      <c r="C207" s="2"/>
    </row>
    <row r="208" spans="1:3" x14ac:dyDescent="0.25">
      <c r="A208" s="7"/>
      <c r="B208" s="2"/>
      <c r="C208" s="2"/>
    </row>
    <row r="209" spans="1:3" x14ac:dyDescent="0.25">
      <c r="A209" s="7"/>
      <c r="B209" s="2"/>
      <c r="C209" s="2"/>
    </row>
    <row r="210" spans="1:3" x14ac:dyDescent="0.25">
      <c r="A210" s="7"/>
      <c r="B210" s="2"/>
      <c r="C210" s="2"/>
    </row>
    <row r="211" spans="1:3" x14ac:dyDescent="0.25">
      <c r="A211" s="7"/>
      <c r="B211" s="2"/>
      <c r="C211" s="2"/>
    </row>
    <row r="212" spans="1:3" x14ac:dyDescent="0.25">
      <c r="A212" s="7"/>
      <c r="B212" s="2"/>
      <c r="C212" s="2"/>
    </row>
    <row r="213" spans="1:3" x14ac:dyDescent="0.25">
      <c r="A213" s="7"/>
      <c r="B213" s="2"/>
      <c r="C213" s="2"/>
    </row>
    <row r="214" spans="1:3" x14ac:dyDescent="0.25">
      <c r="A214" s="7"/>
      <c r="B214" s="2"/>
      <c r="C214" s="2"/>
    </row>
    <row r="215" spans="1:3" x14ac:dyDescent="0.25">
      <c r="A215" s="7"/>
      <c r="B215" s="2"/>
      <c r="C215" s="2"/>
    </row>
    <row r="216" spans="1:3" x14ac:dyDescent="0.25">
      <c r="A216" s="7"/>
      <c r="B216" s="2"/>
      <c r="C216" s="2"/>
    </row>
    <row r="217" spans="1:3" x14ac:dyDescent="0.25">
      <c r="A217" s="7"/>
      <c r="B217" s="2"/>
      <c r="C217" s="2"/>
    </row>
  </sheetData>
  <sheetProtection selectLockedCells="1"/>
  <protectedRanges>
    <protectedRange sqref="C32" name="Tartomány4_1"/>
    <protectedRange sqref="C44" name="Tartomány4_1_1"/>
    <protectedRange sqref="C12:C18" name="Tartomány1_2_1_1_1"/>
    <protectedRange sqref="C19:C20" name="Tartomány1_2_1_2_1"/>
  </protectedRanges>
  <mergeCells count="37">
    <mergeCell ref="X6:X9"/>
    <mergeCell ref="Y6:Y9"/>
    <mergeCell ref="A46:S46"/>
    <mergeCell ref="A47:S47"/>
    <mergeCell ref="A48:S48"/>
    <mergeCell ref="D28:S28"/>
    <mergeCell ref="A30:S30"/>
    <mergeCell ref="A31:S31"/>
    <mergeCell ref="A32:S32"/>
    <mergeCell ref="A45:S45"/>
    <mergeCell ref="T45:V45"/>
    <mergeCell ref="R8:R9"/>
    <mergeCell ref="S8:S9"/>
    <mergeCell ref="V8:V9"/>
    <mergeCell ref="W8:W9"/>
    <mergeCell ref="A23:S23"/>
    <mergeCell ref="D24:S24"/>
    <mergeCell ref="F8:F9"/>
    <mergeCell ref="G8:G9"/>
    <mergeCell ref="J8:J9"/>
    <mergeCell ref="K8:K9"/>
    <mergeCell ref="N8:N9"/>
    <mergeCell ref="A6:A9"/>
    <mergeCell ref="B6:B9"/>
    <mergeCell ref="C6:C9"/>
    <mergeCell ref="O8:O9"/>
    <mergeCell ref="T6:W7"/>
    <mergeCell ref="D7:G7"/>
    <mergeCell ref="H7:K7"/>
    <mergeCell ref="L7:O7"/>
    <mergeCell ref="P7:S7"/>
    <mergeCell ref="D6:S6"/>
    <mergeCell ref="A1:S1"/>
    <mergeCell ref="A2:S2"/>
    <mergeCell ref="A3:S3"/>
    <mergeCell ref="A4:S4"/>
    <mergeCell ref="A5:S5"/>
  </mergeCells>
  <pageMargins left="0.23622047244094491" right="0.23622047244094491" top="0.74803149606299213" bottom="0.74803149606299213" header="0.31496062992125984" footer="0.31496062992125984"/>
  <pageSetup paperSize="8" scale="85" orientation="portrait" r:id="rId1"/>
  <headerFooter alignWithMargins="0">
    <oddHeader>&amp;R&amp;"Arial,Normál"&amp;12 1. számú melléklet a  .......... alapképzési szak tantervéhez</oddHeader>
    <oddFooter>&amp;R&amp;Z&amp;F  &amp;D</oddFooter>
  </headerFooter>
  <ignoredErrors>
    <ignoredError sqref="T21:V2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  <pageSetUpPr fitToPage="1"/>
  </sheetPr>
  <dimension ref="A1:E36"/>
  <sheetViews>
    <sheetView topLeftCell="A7" zoomScaleNormal="100" workbookViewId="0">
      <selection activeCell="D27" sqref="D27"/>
    </sheetView>
  </sheetViews>
  <sheetFormatPr defaultColWidth="10.6640625" defaultRowHeight="12.75" x14ac:dyDescent="0.2"/>
  <cols>
    <col min="1" max="1" width="24.1640625" style="62" customWidth="1"/>
    <col min="2" max="2" width="72.1640625" style="62" bestFit="1" customWidth="1"/>
    <col min="3" max="3" width="24.1640625" style="62" customWidth="1"/>
    <col min="4" max="4" width="64" style="62" bestFit="1" customWidth="1"/>
    <col min="5" max="16384" width="10.6640625" style="62"/>
  </cols>
  <sheetData>
    <row r="1" spans="1:5" x14ac:dyDescent="0.2">
      <c r="A1" s="316"/>
      <c r="B1" s="316"/>
      <c r="C1" s="316"/>
      <c r="D1" s="316"/>
      <c r="E1" s="316"/>
    </row>
    <row r="2" spans="1:5" ht="15.75" x14ac:dyDescent="0.2">
      <c r="A2" s="486" t="s">
        <v>44</v>
      </c>
      <c r="B2" s="486"/>
      <c r="C2" s="486"/>
      <c r="D2" s="486"/>
      <c r="E2" s="316"/>
    </row>
    <row r="3" spans="1:5" ht="18" x14ac:dyDescent="0.2">
      <c r="A3" s="488" t="s">
        <v>29</v>
      </c>
      <c r="B3" s="488"/>
      <c r="C3" s="488"/>
      <c r="D3" s="488"/>
      <c r="E3" s="316"/>
    </row>
    <row r="4" spans="1:5" ht="15.75" x14ac:dyDescent="0.2">
      <c r="A4" s="487" t="s">
        <v>30</v>
      </c>
      <c r="B4" s="487" t="s">
        <v>31</v>
      </c>
      <c r="C4" s="487" t="s">
        <v>32</v>
      </c>
      <c r="D4" s="487"/>
      <c r="E4" s="316"/>
    </row>
    <row r="5" spans="1:5" ht="15.75" x14ac:dyDescent="0.25">
      <c r="A5" s="487"/>
      <c r="B5" s="487"/>
      <c r="C5" s="317" t="s">
        <v>30</v>
      </c>
      <c r="D5" s="317" t="s">
        <v>33</v>
      </c>
      <c r="E5" s="316"/>
    </row>
    <row r="6" spans="1:5" ht="15.75" x14ac:dyDescent="0.2">
      <c r="A6" s="318" t="s">
        <v>319</v>
      </c>
      <c r="B6" s="319" t="s">
        <v>335</v>
      </c>
      <c r="C6" s="318" t="s">
        <v>318</v>
      </c>
      <c r="D6" s="319" t="s">
        <v>337</v>
      </c>
      <c r="E6" s="316"/>
    </row>
    <row r="7" spans="1:5" ht="15.75" x14ac:dyDescent="0.2">
      <c r="A7" s="318" t="s">
        <v>320</v>
      </c>
      <c r="B7" s="319" t="s">
        <v>336</v>
      </c>
      <c r="C7" s="318" t="s">
        <v>319</v>
      </c>
      <c r="D7" s="319" t="s">
        <v>335</v>
      </c>
      <c r="E7" s="316"/>
    </row>
    <row r="8" spans="1:5" ht="15.75" x14ac:dyDescent="0.25">
      <c r="A8" s="320" t="s">
        <v>72</v>
      </c>
      <c r="B8" s="321" t="s">
        <v>344</v>
      </c>
      <c r="C8" s="318" t="s">
        <v>298</v>
      </c>
      <c r="D8" s="321" t="s">
        <v>306</v>
      </c>
      <c r="E8" s="316"/>
    </row>
    <row r="9" spans="1:5" ht="15.75" x14ac:dyDescent="0.25">
      <c r="A9" s="320" t="s">
        <v>119</v>
      </c>
      <c r="B9" s="321" t="s">
        <v>345</v>
      </c>
      <c r="C9" s="320" t="s">
        <v>72</v>
      </c>
      <c r="D9" s="321" t="s">
        <v>309</v>
      </c>
      <c r="E9" s="316"/>
    </row>
    <row r="10" spans="1:5" ht="15.75" x14ac:dyDescent="0.25">
      <c r="A10" s="482" t="s">
        <v>164</v>
      </c>
      <c r="B10" s="484" t="s">
        <v>165</v>
      </c>
      <c r="C10" s="312" t="s">
        <v>160</v>
      </c>
      <c r="D10" s="313" t="s">
        <v>161</v>
      </c>
      <c r="E10" s="316"/>
    </row>
    <row r="11" spans="1:5" ht="15.75" x14ac:dyDescent="0.25">
      <c r="A11" s="483"/>
      <c r="B11" s="485"/>
      <c r="C11" s="312" t="s">
        <v>162</v>
      </c>
      <c r="D11" s="313" t="s">
        <v>346</v>
      </c>
      <c r="E11" s="316"/>
    </row>
    <row r="12" spans="1:5" ht="15.75" x14ac:dyDescent="0.25">
      <c r="A12" s="322" t="s">
        <v>166</v>
      </c>
      <c r="B12" s="323" t="s">
        <v>224</v>
      </c>
      <c r="C12" s="322" t="s">
        <v>164</v>
      </c>
      <c r="D12" s="323" t="s">
        <v>165</v>
      </c>
      <c r="E12" s="316"/>
    </row>
    <row r="13" spans="1:5" ht="15.75" x14ac:dyDescent="0.25">
      <c r="A13" s="482" t="s">
        <v>168</v>
      </c>
      <c r="B13" s="484" t="s">
        <v>226</v>
      </c>
      <c r="C13" s="322" t="s">
        <v>160</v>
      </c>
      <c r="D13" s="323" t="s">
        <v>161</v>
      </c>
      <c r="E13" s="316"/>
    </row>
    <row r="14" spans="1:5" ht="15.75" x14ac:dyDescent="0.25">
      <c r="A14" s="483"/>
      <c r="B14" s="485"/>
      <c r="C14" s="322" t="s">
        <v>162</v>
      </c>
      <c r="D14" s="323" t="s">
        <v>346</v>
      </c>
      <c r="E14" s="316"/>
    </row>
    <row r="15" spans="1:5" ht="14.25" customHeight="1" x14ac:dyDescent="0.25">
      <c r="A15" s="314" t="s">
        <v>170</v>
      </c>
      <c r="B15" s="315" t="s">
        <v>225</v>
      </c>
      <c r="C15" s="314" t="s">
        <v>168</v>
      </c>
      <c r="D15" s="315" t="s">
        <v>226</v>
      </c>
      <c r="E15" s="316"/>
    </row>
    <row r="16" spans="1:5" ht="12.75" hidden="1" customHeight="1" x14ac:dyDescent="0.25">
      <c r="A16" s="324"/>
      <c r="B16" s="325"/>
      <c r="C16" s="324"/>
      <c r="D16" s="326"/>
      <c r="E16" s="316"/>
    </row>
    <row r="17" spans="1:5" ht="15.75" x14ac:dyDescent="0.25">
      <c r="A17" s="312" t="s">
        <v>191</v>
      </c>
      <c r="B17" s="313" t="s">
        <v>192</v>
      </c>
      <c r="C17" s="312" t="s">
        <v>189</v>
      </c>
      <c r="D17" s="313" t="s">
        <v>190</v>
      </c>
      <c r="E17" s="316"/>
    </row>
    <row r="18" spans="1:5" ht="15.75" x14ac:dyDescent="0.25">
      <c r="A18" s="312" t="s">
        <v>195</v>
      </c>
      <c r="B18" s="313" t="s">
        <v>196</v>
      </c>
      <c r="C18" s="312" t="s">
        <v>193</v>
      </c>
      <c r="D18" s="313" t="s">
        <v>194</v>
      </c>
      <c r="E18" s="316"/>
    </row>
    <row r="19" spans="1:5" s="63" customFormat="1" ht="15.75" x14ac:dyDescent="0.25">
      <c r="A19" s="312" t="s">
        <v>199</v>
      </c>
      <c r="B19" s="313" t="s">
        <v>200</v>
      </c>
      <c r="C19" s="312" t="s">
        <v>197</v>
      </c>
      <c r="D19" s="313" t="s">
        <v>198</v>
      </c>
      <c r="E19" s="327"/>
    </row>
    <row r="20" spans="1:5" ht="12.75" hidden="1" customHeight="1" x14ac:dyDescent="0.25">
      <c r="A20" s="328"/>
      <c r="B20" s="323"/>
      <c r="C20" s="323"/>
      <c r="D20" s="323"/>
      <c r="E20" s="316"/>
    </row>
    <row r="21" spans="1:5" ht="15.75" x14ac:dyDescent="0.25">
      <c r="A21" s="312" t="s">
        <v>125</v>
      </c>
      <c r="B21" s="313" t="s">
        <v>126</v>
      </c>
      <c r="C21" s="312" t="s">
        <v>235</v>
      </c>
      <c r="D21" s="313" t="s">
        <v>236</v>
      </c>
      <c r="E21" s="316"/>
    </row>
    <row r="22" spans="1:5" ht="15.75" x14ac:dyDescent="0.25">
      <c r="A22" s="312" t="s">
        <v>138</v>
      </c>
      <c r="B22" s="313" t="s">
        <v>139</v>
      </c>
      <c r="C22" s="312" t="s">
        <v>134</v>
      </c>
      <c r="D22" s="313" t="s">
        <v>135</v>
      </c>
      <c r="E22" s="316"/>
    </row>
    <row r="23" spans="1:5" s="63" customFormat="1" ht="14.25" x14ac:dyDescent="0.2">
      <c r="A23" s="316"/>
      <c r="B23" s="316"/>
      <c r="C23" s="329"/>
      <c r="D23" s="329"/>
      <c r="E23" s="327"/>
    </row>
    <row r="24" spans="1:5" s="63" customFormat="1" ht="14.25" x14ac:dyDescent="0.2">
      <c r="A24" s="316"/>
      <c r="B24" s="316"/>
      <c r="C24" s="316"/>
      <c r="D24" s="316"/>
      <c r="E24" s="327"/>
    </row>
    <row r="25" spans="1:5" s="63" customFormat="1" ht="14.25" x14ac:dyDescent="0.2">
      <c r="A25" s="62"/>
      <c r="B25" s="62"/>
      <c r="C25" s="62"/>
      <c r="D25" s="62"/>
    </row>
    <row r="26" spans="1:5" s="63" customFormat="1" ht="14.25" x14ac:dyDescent="0.2">
      <c r="A26" s="62"/>
      <c r="B26" s="62"/>
      <c r="C26" s="62"/>
      <c r="D26" s="62"/>
    </row>
    <row r="27" spans="1:5" s="63" customFormat="1" ht="14.25" x14ac:dyDescent="0.2">
      <c r="A27" s="62"/>
      <c r="B27" s="62"/>
      <c r="C27" s="62"/>
      <c r="D27" s="62"/>
    </row>
    <row r="28" spans="1:5" s="63" customFormat="1" ht="14.25" x14ac:dyDescent="0.2">
      <c r="A28" s="62"/>
      <c r="B28" s="62"/>
      <c r="C28" s="62"/>
      <c r="D28" s="62"/>
    </row>
    <row r="29" spans="1:5" s="63" customFormat="1" ht="14.25" x14ac:dyDescent="0.2">
      <c r="A29" s="62"/>
      <c r="B29" s="62"/>
      <c r="C29" s="62"/>
      <c r="D29" s="62"/>
    </row>
    <row r="30" spans="1:5" s="63" customFormat="1" ht="14.25" x14ac:dyDescent="0.2">
      <c r="A30" s="62"/>
      <c r="B30" s="62"/>
      <c r="C30" s="62"/>
      <c r="D30" s="62"/>
    </row>
    <row r="31" spans="1:5" s="63" customFormat="1" ht="14.25" x14ac:dyDescent="0.2">
      <c r="A31" s="62"/>
      <c r="B31" s="62"/>
      <c r="C31" s="62"/>
      <c r="D31" s="62"/>
    </row>
    <row r="32" spans="1:5" s="63" customFormat="1" ht="14.25" x14ac:dyDescent="0.2">
      <c r="A32" s="62"/>
      <c r="B32" s="62"/>
      <c r="C32" s="62"/>
      <c r="D32" s="62"/>
    </row>
    <row r="33" spans="1:4" s="63" customFormat="1" ht="14.25" x14ac:dyDescent="0.2">
      <c r="A33" s="62"/>
      <c r="B33" s="62"/>
      <c r="C33" s="62"/>
      <c r="D33" s="62"/>
    </row>
    <row r="34" spans="1:4" s="63" customFormat="1" ht="14.25" x14ac:dyDescent="0.2">
      <c r="A34" s="62"/>
      <c r="B34" s="62"/>
      <c r="C34" s="62"/>
      <c r="D34" s="62"/>
    </row>
    <row r="35" spans="1:4" s="63" customFormat="1" ht="14.25" x14ac:dyDescent="0.2">
      <c r="A35" s="62"/>
      <c r="B35" s="62"/>
      <c r="C35" s="62"/>
      <c r="D35" s="62"/>
    </row>
    <row r="36" spans="1:4" s="63" customFormat="1" ht="14.25" x14ac:dyDescent="0.2">
      <c r="A36" s="62"/>
      <c r="B36" s="62"/>
      <c r="C36" s="62"/>
      <c r="D36" s="62"/>
    </row>
  </sheetData>
  <sheetProtection selectLockedCells="1"/>
  <protectedRanges>
    <protectedRange sqref="B17:B18 D17:D19" name="Tartomány1_2_1_3_1"/>
    <protectedRange sqref="B19" name="Tartomány1_2_1_2_2_1"/>
    <protectedRange sqref="D10:D11" name="Tartomány1_2_1_2_3"/>
  </protectedRanges>
  <mergeCells count="9">
    <mergeCell ref="A10:A11"/>
    <mergeCell ref="B10:B11"/>
    <mergeCell ref="A13:A14"/>
    <mergeCell ref="B13:B14"/>
    <mergeCell ref="A2:D2"/>
    <mergeCell ref="C4:D4"/>
    <mergeCell ref="B4:B5"/>
    <mergeCell ref="A4:A5"/>
    <mergeCell ref="A3:D3"/>
  </mergeCells>
  <phoneticPr fontId="15" type="noConversion"/>
  <pageMargins left="0.7" right="0.7" top="0.75" bottom="0.75" header="0.3" footer="0.3"/>
  <pageSetup paperSize="9" scale="87" fitToHeight="0" orientation="landscape" r:id="rId1"/>
  <headerFooter alignWithMargins="0">
    <oddHeader>&amp;R&amp;"Arial,Normál"&amp;12... számú melléklet a  ................... alapképzési szak tantervéhez</oddHeader>
    <oddFooter>&amp;R&amp;Z&amp;F  &amp;D</oddFooter>
  </headerFooter>
  <rowBreaks count="1" manualBreakCount="1">
    <brk id="36" max="16383" man="1"/>
  </rowBreaks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6</vt:i4>
      </vt:variant>
    </vt:vector>
  </HeadingPairs>
  <TitlesOfParts>
    <vt:vector size="13" baseType="lpstr">
      <vt:lpstr>szakon_kozos</vt:lpstr>
      <vt:lpstr>ELMÉLETI</vt:lpstr>
      <vt:lpstr>CSAPATSZOLGÁLATI</vt:lpstr>
      <vt:lpstr>ÉRTÉKELŐ-ELEMZŐ</vt:lpstr>
      <vt:lpstr>SZERVEZETT BŰNÖZÉS ELLENI</vt:lpstr>
      <vt:lpstr>INTEGRÁLT HATÁRIGAZGATÁS</vt:lpstr>
      <vt:lpstr>elotanulmanyi_rend</vt:lpstr>
      <vt:lpstr>CSAPATSZOLGÁLATI!Nyomtatási_terület</vt:lpstr>
      <vt:lpstr>ELMÉLETI!Nyomtatási_terület</vt:lpstr>
      <vt:lpstr>'ÉRTÉKELŐ-ELEMZŐ'!Nyomtatási_terület</vt:lpstr>
      <vt:lpstr>'INTEGRÁLT HATÁRIGAZGATÁS'!Nyomtatási_terület</vt:lpstr>
      <vt:lpstr>szakon_kozos!Nyomtatási_terület</vt:lpstr>
      <vt:lpstr>'SZERVEZETT BŰNÖZÉS ELLENI'!Nyomtatási_terület</vt:lpstr>
    </vt:vector>
  </TitlesOfParts>
  <Company>zmne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NKE - HHK - KÜLI</dc:title>
  <dc:subject>tanterv minta</dc:subject>
  <dc:creator>benyeie</dc:creator>
  <cp:lastModifiedBy>Mikóczi Márta</cp:lastModifiedBy>
  <cp:lastPrinted>2023-09-29T08:42:40Z</cp:lastPrinted>
  <dcterms:created xsi:type="dcterms:W3CDTF">2011-10-11T07:28:39Z</dcterms:created>
  <dcterms:modified xsi:type="dcterms:W3CDTF">2025-04-10T09:14:29Z</dcterms:modified>
  <cp:category>munkaanyag</cp:category>
</cp:coreProperties>
</file>